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gifile01\07_財政課\01_財政係\決算と統計\02-00普通会計決算統計\10財政状況資料集\R6\3.確認事項・回答\2.回答\"/>
    </mc:Choice>
  </mc:AlternateContent>
  <bookViews>
    <workbookView xWindow="0" yWindow="0" windowWidth="28800" windowHeight="12240" tabRatio="8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CR102" i="12"/>
  <c r="AP88" i="12" l="1"/>
  <c r="AP63" i="12"/>
  <c r="AO38"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<sst xmlns="http://schemas.openxmlformats.org/spreadsheetml/2006/main" count="1107" uniqueCount="574">
  <si>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</si>
  <si>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</si>
  <si>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</si>
  <si>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</si>
  <si>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</si>
  <si>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</si>
  <si>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</si>
  <si>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</si>
  <si>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</si>
  <si>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</si>
  <si>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</si>
  <si>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</si>
  <si>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</si>
  <si>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</si>
  <si>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</si>
  <si>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</si>
  <si>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</si>
  <si>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</si>
  <si>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</si>
  <si>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</si>
  <si>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</si>
  <si>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</si>
  <si>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</si>
  <si>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</si>
  <si>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</si>
  <si>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</si>
  <si>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</si>
  <si>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</si>
  <si>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</si>
  <si>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</si>
  <si>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</si>
  <si>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</si>
  <si>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</si>
  <si>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</si>
  <si>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</si>
  <si>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</si>
  <si>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</si>
  <si>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</si>
  <si>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</si>
  <si>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</si>
  <si>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</si>
  <si>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</si>
  <si>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</si>
  <si>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</si>
  <si>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</si>
  <si>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</si>
  <si>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</si>
  <si>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</si>
  <si>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</si>
  <si>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</si>
  <si>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</si>
  <si>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</si>
  <si>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</si>
  <si>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</si>
  <si>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</si>
  <si>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</si>
  <si>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</si>
  <si>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</si>
  <si>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</si>
  <si>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</si>
  <si>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</si>
  <si>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</si>
  <si>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</si>
  <si>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</si>
  <si>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</si>
  <si>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</si>
  <si>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</si>
  <si>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</si>
  <si>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</si>
  <si>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</si>
  <si>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</si>
  <si>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</si>
  <si>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</si>
  <si>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</si>
  <si>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</si>
  <si>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</si>
  <si>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</si>
  <si>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</si>
  <si>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</si>
  <si>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</si>
  <si>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</si>
  <si>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</si>
  <si>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</si>
  <si>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</si>
  <si>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</si>
  <si>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</si>
  <si>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</si>
  <si>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</si>
  <si>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</si>
  <si>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</si>
  <si>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</si>
  <si>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</si>
  <si>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</si>
  <si>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</si>
  <si>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</si>
  <si>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</si>
  <si>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</si>
  <si>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</si>
  <si>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</si>
  <si>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</si>
  <si>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</si>
  <si>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</si>
  <si>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</si>
  <si>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</si>
  <si>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</si>
  <si>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</si>
  <si>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</si>
  <si>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</si>
  <si>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</si>
  <si>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</si>
  <si>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</si>
  <si>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</si>
  <si>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</si>
  <si>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</si>
  <si>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</si>
  <si>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</si>
  <si>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</si>
  <si>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</si>
  <si>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</si>
  <si>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</si>
  <si>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</si>
  <si>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</si>
  <si>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</si>
  <si>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</si>
  <si>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</si>
  <si>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</si>
  <si>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</si>
  <si>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</si>
  <si>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</si>
  <si>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</si>
  <si>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</si>
  <si>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</si>
  <si>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</si>
  <si>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</si>
  <si>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</si>
  <si>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</si>
  <si>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</si>
  <si>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</si>
  <si>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</si>
  <si>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</si>
  <si>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</si>
  <si>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</si>
  <si>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</si>
  <si>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</si>
  <si>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</si>
  <si>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</si>
  <si>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</si>
  <si>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</si>
  <si>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</si>
  <si>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</si>
  <si>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</si>
  <si>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</si>
  <si>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</si>
  <si>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</si>
  <si>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</si>
  <si>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</si>
  <si>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</si>
  <si>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</si>
  <si>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</si>
  <si>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</si>
  <si>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</si>
  <si>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</si>
  <si>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</si>
  <si>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</si>
  <si>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</si>
  <si>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</si>
  <si>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</si>
  <si>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</si>
  <si>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</si>
  <si>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</si>
  <si>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</si>
  <si>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</si>
  <si>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</si>
  <si>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</si>
  <si>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</si>
  <si>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</si>
  <si>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</si>
  <si>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</si>
  <si>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</si>
  <si>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</si>
  <si>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</si>
  <si>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</si>
  <si>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</si>
  <si>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</si>
  <si>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</si>
  <si>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</si>
  <si>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</si>
  <si>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</si>
  <si>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</si>
  <si>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</si>
  <si>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</si>
  <si>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</si>
  <si>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</si>
  <si>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</si>
  <si>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</si>
  <si>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</si>
  <si>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</si>
  <si>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</si>
  <si>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</si>
  <si>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</si>
  <si>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</si>
  <si>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</si>
  <si>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</si>
  <si>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愛媛県宇和島市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</si>
  <si>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</si>
  <si>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</si>
  <si>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</si>
  <si>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</si>
  <si>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</si>
  <si>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</si>
  <si>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</si>
  <si>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</si>
  <si>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</si>
  <si>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</si>
  <si>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</si>
  <si>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</si>
  <si>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</si>
  <si>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</si>
  <si>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</si>
  <si>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</si>
  <si>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</si>
  <si>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</si>
  <si>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</si>
  <si>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</si>
  <si>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</si>
  <si>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</si>
  <si>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</si>
  <si>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</si>
  <si>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</si>
  <si>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</si>
  <si>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</si>
  <si>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</si>
  <si>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</si>
  <si>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</si>
  <si>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</si>
  <si>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</si>
  <si>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</si>
  <si>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</si>
  <si>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</si>
  <si>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</si>
  <si>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</si>
  <si>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</si>
  <si>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</si>
  <si>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</si>
  <si>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</si>
  <si>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</si>
  <si>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</si>
  <si>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</si>
  <si>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</si>
  <si>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</si>
  <si>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</si>
  <si>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</si>
  <si>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</si>
  <si>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</si>
  <si>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</si>
  <si>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</si>
  <si>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</si>
  <si>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</si>
  <si>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</si>
  <si>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</si>
  <si>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</si>
  <si>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</si>
  <si>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</si>
  <si>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</si>
  <si>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</si>
  <si>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</si>
  <si>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</si>
  <si>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</si>
  <si>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</si>
  <si>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</si>
  <si>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</si>
  <si>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</si>
  <si>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</si>
  <si>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</si>
  <si>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</si>
  <si>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</si>
  <si>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</si>
  <si>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</si>
  <si>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</si>
  <si>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</si>
  <si>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</si>
  <si>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</si>
  <si>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</si>
  <si>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</si>
  <si>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</si>
  <si>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</si>
  <si>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</si>
  <si>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</si>
  <si>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</si>
  <si>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</si>
  <si>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</si>
  <si>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</si>
  <si>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</si>
  <si>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</si>
  <si>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</si>
  <si>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</si>
  <si>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</si>
  <si>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</si>
  <si>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</si>
  <si>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</si>
  <si>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</si>
  <si>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</si>
  <si>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</si>
  <si>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</si>
  <si>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</si>
  <si>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</si>
  <si>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</si>
  <si>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</si>
  <si>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</si>
  <si>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</si>
  <si>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</si>
  <si>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</si>
  <si>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</si>
  <si>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</si>
  <si>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</si>
  <si>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</si>
  <si>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</si>
  <si>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</si>
  <si>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</si>
  <si>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</si>
  <si>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</si>
  <si>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</si>
  <si>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</si>
  <si>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</si>
  <si>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</si>
  <si>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</si>
  <si>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</si>
  <si>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</si>
  <si>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</si>
  <si>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</si>
  <si>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</si>
  <si>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</si>
  <si>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</si>
  <si>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</si>
  <si>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</si>
  <si>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</si>
  <si>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</si>
  <si>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</si>
  <si>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</si>
  <si>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</si>
  <si>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</si>
  <si>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</si>
  <si>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</si>
  <si>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</si>
  <si>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</si>
  <si>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</si>
  <si>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</si>
  <si>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</si>
  <si>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</si>
  <si>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</si>
  <si>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</si>
  <si>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</si>
  <si>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</si>
  <si>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</si>
  <si>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愛媛県宇和島市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</si>
  <si>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</si>
  <si>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</si>
  <si>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</si>
  <si>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</si>
  <si>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</si>
  <si>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</si>
  <si>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</si>
  <si>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</si>
  <si>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</si>
  <si>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</si>
  <si>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</si>
  <si>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</si>
  <si>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</si>
  <si>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</si>
  <si>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</si>
  <si>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</si>
  <si>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</si>
  <si>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</si>
  <si>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</si>
  <si>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</si>
  <si>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</si>
  <si>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</si>
  <si>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</si>
  <si>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</si>
  <si>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</si>
  <si>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</si>
  <si>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</si>
  <si>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</si>
  <si>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</si>
  <si>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</si>
  <si>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</si>
  <si>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</si>
  <si>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</si>
  <si>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</si>
  <si>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</si>
  <si>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</si>
  <si>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</si>
  <si>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</si>
  <si>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</si>
  <si>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</si>
  <si>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</si>
  <si>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</si>
  <si>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介護老人保健施設事業会計</t>
    <phoneticPr fontId="5"/>
  </si>
  <si>
    <t>下水道事業会計(公共下水道)</t>
    <phoneticPr fontId="5"/>
  </si>
  <si>
    <t>下水道事業会計(小規模下水道)</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</si>
  <si>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</si>
  <si>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</si>
  <si>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</si>
  <si>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</si>
  <si>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</si>
  <si>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</si>
  <si>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</si>
  <si>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</si>
  <si>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</si>
  <si>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</si>
  <si>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</si>
  <si>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</si>
  <si>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</si>
  <si>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</si>
  <si>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</si>
  <si>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</si>
  <si>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</si>
  <si>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</si>
  <si>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</si>
  <si>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</si>
  <si>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</si>
  <si>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</si>
  <si>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</si>
  <si>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</si>
  <si>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</si>
  <si>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</si>
  <si>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</si>
  <si>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</si>
  <si>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</si>
  <si>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</si>
  <si>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</si>
  <si>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</si>
  <si>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</si>
  <si>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</si>
  <si>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</si>
  <si>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</si>
  <si>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</si>
  <si>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</si>
  <si>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</si>
  <si>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</si>
  <si>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</si>
  <si>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</si>
  <si>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</si>
  <si>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</si>
  <si>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</si>
  <si>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</si>
  <si>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</si>
  <si>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</si>
  <si>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</si>
  <si>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</si>
  <si>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</si>
  <si>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</si>
  <si>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</si>
  <si>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</si>
  <si>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</si>
  <si>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</si>
  <si>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</si>
  <si>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</si>
  <si>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</si>
  <si>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</si>
  <si>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</si>
  <si>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</si>
  <si>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</si>
  <si>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</si>
  <si>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</si>
  <si>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</si>
  <si>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</si>
  <si>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</si>
  <si>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</si>
  <si>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</si>
  <si>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</si>
  <si>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</si>
  <si>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</si>
  <si>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</si>
  <si>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</si>
  <si>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</si>
  <si>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</si>
  <si>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</si>
  <si>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</si>
  <si>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</si>
  <si>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</si>
  <si>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</si>
  <si>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</si>
  <si>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</si>
  <si>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</si>
  <si>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</si>
  <si>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</si>
  <si>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</si>
  <si>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</si>
  <si>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</si>
  <si>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</si>
  <si>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</si>
  <si>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</si>
  <si>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</si>
  <si>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</si>
  <si>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</si>
  <si>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</si>
  <si>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</si>
  <si>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</si>
  <si>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</si>
  <si>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</si>
  <si>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</si>
  <si>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</si>
  <si>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</si>
  <si>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</si>
  <si>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</si>
  <si>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</si>
  <si>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</si>
  <si>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</si>
  <si>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</si>
  <si>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</si>
  <si>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</si>
  <si>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</si>
  <si>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</si>
  <si>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</si>
  <si>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</si>
  <si>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</si>
  <si>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</si>
  <si>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</si>
  <si>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</si>
  <si>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</si>
  <si>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</si>
  <si>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</si>
  <si>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</si>
  <si>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</si>
  <si>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</si>
  <si>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</si>
  <si>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</si>
  <si>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</si>
  <si>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</si>
  <si>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</si>
  <si>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</si>
  <si>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</si>
  <si>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</si>
  <si>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</si>
  <si>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0.90</t>
  </si>
  <si>
    <t>病院事業会計</t>
  </si>
  <si>
    <t>一般会計</t>
  </si>
  <si>
    <t>水道事業会計</t>
  </si>
  <si>
    <t>国民健康保険（事業勘定）特別会計</t>
  </si>
  <si>
    <t>介護保険（保険事業勘定）特別会計</t>
  </si>
  <si>
    <t>介護老人保健施設事業会計</t>
  </si>
  <si>
    <t>後期高齢者医療特別会計</t>
  </si>
  <si>
    <t>下水道事業会計(公共下水道)</t>
  </si>
  <si>
    <t>その他会計（赤字）</t>
  </si>
  <si>
    <t>▲ 0.74</t>
  </si>
  <si>
    <t>▲ 0.68</t>
  </si>
  <si>
    <t>▲ 0.69</t>
  </si>
  <si>
    <t>その他会計（黒字）</t>
  </si>
  <si>
    <t>R02</t>
    <phoneticPr fontId="5"/>
  </si>
  <si>
    <t>R03</t>
    <phoneticPr fontId="5"/>
  </si>
  <si>
    <t>R04</t>
    <phoneticPr fontId="5"/>
  </si>
  <si>
    <t>R05</t>
    <phoneticPr fontId="5"/>
  </si>
  <si>
    <t>R06</t>
    <phoneticPr fontId="5"/>
  </si>
  <si>
    <t>宇和島地区広域事務組合(一般会計)</t>
    <rPh sb="0" eb="7">
      <t>ウワジマチクコウイキ</t>
    </rPh>
    <rPh sb="7" eb="11">
      <t>ジムクミアイ</t>
    </rPh>
    <rPh sb="12" eb="16">
      <t>イッパンカイケイ</t>
    </rPh>
    <phoneticPr fontId="2"/>
  </si>
  <si>
    <t>南予水道企業団</t>
    <rPh sb="0" eb="7">
      <t>ナンヨスイドウキギョウダン</t>
    </rPh>
    <phoneticPr fontId="2"/>
  </si>
  <si>
    <t>津島水道企業団</t>
    <rPh sb="0" eb="7">
      <t>ツシマスイドウキギョウダン</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</si>
  <si>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</si>
  <si>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</si>
  <si>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愛媛県地方税滞納整理機構</t>
    <rPh sb="0" eb="3">
      <t>エヒメケン</t>
    </rPh>
    <rPh sb="3" eb="6">
      <t>チホウゼイ</t>
    </rPh>
    <rPh sb="6" eb="10">
      <t>タイノウセイリ</t>
    </rPh>
    <rPh sb="10" eb="12">
      <t>キコウ</t>
    </rPh>
    <phoneticPr fontId="2"/>
  </si>
  <si>
    <t>うわじま産業振興公社</t>
    <rPh sb="4" eb="10">
      <t>サンギョウシンコウコウシャ</t>
    </rPh>
    <phoneticPr fontId="2"/>
  </si>
  <si>
    <t>愛媛県信用保証協会</t>
    <rPh sb="0" eb="9">
      <t>エヒメケンシンヨウホショウキョウカイ</t>
    </rPh>
    <phoneticPr fontId="2"/>
  </si>
  <si>
    <t>○</t>
    <phoneticPr fontId="2"/>
  </si>
  <si>
    <t>-</t>
    <phoneticPr fontId="2"/>
  </si>
  <si>
    <t>-</t>
    <phoneticPr fontId="2"/>
  </si>
  <si>
    <t>-</t>
    <phoneticPr fontId="2"/>
  </si>
  <si>
    <t>-</t>
    <phoneticPr fontId="2"/>
  </si>
  <si>
    <t>-</t>
    <phoneticPr fontId="2"/>
  </si>
  <si>
    <t>宇和島地区広域事務組合(介護保険施設事業会計)</t>
    <rPh sb="12" eb="14">
      <t>カイゴ</t>
    </rPh>
    <rPh sb="14" eb="16">
      <t>ホケン</t>
    </rPh>
    <rPh sb="16" eb="18">
      <t>シセツ</t>
    </rPh>
    <rPh sb="18" eb="20">
      <t>ジギョウ</t>
    </rPh>
    <rPh sb="20" eb="22">
      <t>カイケイ</t>
    </rPh>
    <phoneticPr fontId="2"/>
  </si>
  <si>
    <t>災害対策基金</t>
    <phoneticPr fontId="5"/>
  </si>
  <si>
    <t>地域振興基金</t>
    <phoneticPr fontId="5"/>
  </si>
  <si>
    <t>公共施設等整備管理基金</t>
    <phoneticPr fontId="5"/>
  </si>
  <si>
    <t>ふるさとうわじま応援基金</t>
    <phoneticPr fontId="5"/>
  </si>
  <si>
    <t>子ども・子育て応援基金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</si>
</sst>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9F50-45D6-AF69-F2E2DB1DC5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66542</c:v>
                </c:pt>
                <c:pt idx="1">
                  <c:v>78749</c:v>
                </c:pt>
                <c:pt idx="2">
                  <c:v>95325</c:v>
                </c:pt>
                <c:pt idx="3">
                  <c:v>83188</c:v>
                </c:pt>
                <c:pt idx="4">
                  <c:v>129255</c:v>
                </c:pt>
              </c:numCache>
            </c:numRef>
          </c:val>
          <c:smooth val="0"/>
          <c:extLst>
            <c:ext xmlns:c16="http://schemas.microsoft.com/office/drawing/2014/chart" uri="{C3380CC4-5D6E-409C-BE32-E72D297353CC}">
              <c16:uniqueId val="{00000001-9F50-45D6-AF69-F2E2DB1DC5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6.94</c:v>
                </c:pt>
                <c:pt idx="1">
                  <c:v>8.0500000000000007</c:v>
                </c:pt>
                <c:pt idx="2">
                  <c:v>7.4</c:v>
                </c:pt>
                <c:pt idx="3">
                  <c:v>8.69</c:v>
                </c:pt>
                <c:pt idx="4">
                  <c:v>9.61</c:v>
                </c:pt>
              </c:numCache>
            </c:numRef>
          </c:val>
          <c:extLst>
            <c:ext xmlns:c16="http://schemas.microsoft.com/office/drawing/2014/chart" uri="{C3380CC4-5D6E-409C-BE32-E72D297353CC}">
              <c16:uniqueId val="{00000000-7CEF-45EF-8D1A-4E1AADD5F1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17.010000000000002</c:v>
                </c:pt>
                <c:pt idx="1">
                  <c:v>16.260000000000002</c:v>
                </c:pt>
                <c:pt idx="2">
                  <c:v>16.78</c:v>
                </c:pt>
                <c:pt idx="3">
                  <c:v>17.55</c:v>
                </c:pt>
                <c:pt idx="4">
                  <c:v>19.760000000000002</c:v>
                </c:pt>
              </c:numCache>
            </c:numRef>
          </c:val>
          <c:extLst>
            <c:ext xmlns:c16="http://schemas.microsoft.com/office/drawing/2014/chart" uri="{C3380CC4-5D6E-409C-BE32-E72D297353CC}">
              <c16:uniqueId val="{00000001-7CEF-45EF-8D1A-4E1AADD5F1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4.34</c:v>
                </c:pt>
                <c:pt idx="1">
                  <c:v>1.42</c:v>
                </c:pt>
                <c:pt idx="2">
                  <c:v>-0.9</c:v>
                </c:pt>
                <c:pt idx="3">
                  <c:v>2.0499999999999998</c:v>
                </c:pt>
                <c:pt idx="4">
                  <c:v>2.62</c:v>
                </c:pt>
              </c:numCache>
            </c:numRef>
          </c:val>
          <c:smooth val="0"/>
          <c:extLst>
            <c:ext xmlns:c16="http://schemas.microsoft.com/office/drawing/2014/chart" uri="{C3380CC4-5D6E-409C-BE32-E72D297353CC}">
              <c16:uniqueId val="{00000002-7CEF-45EF-8D1A-4E1AADD5F1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0.16</c:v>
                </c:pt>
                <c:pt idx="4">
                  <c:v>#N/A</c:v>
                </c:pt>
                <c:pt idx="5">
                  <c:v>0.21</c:v>
                </c:pt>
                <c:pt idx="6">
                  <c:v>#N/A</c:v>
                </c:pt>
                <c:pt idx="7">
                  <c:v>0.18</c:v>
                </c:pt>
                <c:pt idx="8">
                  <c:v>#N/A</c:v>
                </c:pt>
                <c:pt idx="9">
                  <c:v>0</c:v>
                </c:pt>
              </c:numCache>
            </c:numRef>
          </c:val>
          <c:extLst>
            <c:ext xmlns:c16="http://schemas.microsoft.com/office/drawing/2014/chart" uri="{C3380CC4-5D6E-409C-BE32-E72D297353CC}">
              <c16:uniqueId val="{00000000-E22E-4A7C-A33D-3B8157EF3E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0.74</c:v>
                </c:pt>
                <c:pt idx="1">
                  <c:v>#N/A</c:v>
                </c:pt>
                <c:pt idx="2">
                  <c:v>0.68</c:v>
                </c:pt>
                <c:pt idx="3">
                  <c:v>#N/A</c:v>
                </c:pt>
                <c:pt idx="4">
                  <c:v>0.69</c:v>
                </c:pt>
                <c:pt idx="5">
                  <c:v>#N/A</c:v>
                </c:pt>
                <c:pt idx="6">
                  <c:v>0</c:v>
                </c:pt>
                <c:pt idx="7">
                  <c:v>0</c:v>
                </c:pt>
                <c:pt idx="8">
                  <c:v>0</c:v>
                </c:pt>
                <c:pt idx="9">
                  <c:v>0</c:v>
                </c:pt>
              </c:numCache>
            </c:numRef>
          </c:val>
          <c:extLst>
            <c:ext xmlns:c16="http://schemas.microsoft.com/office/drawing/2014/chart" uri="{C3380CC4-5D6E-409C-BE32-E72D297353CC}">
              <c16:uniqueId val="{00000001-E22E-4A7C-A33D-3B8157EF3EBD}"/>
            </c:ext>
          </c:extLst>
        </c:ser>
        <c:ser>
          <c:idx val="2"/>
          <c:order val="2"/>
          <c:tx>
            <c:strRef>
              <c:f>データシート!$A$29</c:f>
              <c:strCache>
                <c:ptCount val="1"/>
                <c:pt idx="0">
                  <c:v>下水道事業会計(公共下水道)</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2-E22E-4A7C-A33D-3B8157EF3EB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0.14000000000000001</c:v>
                </c:pt>
                <c:pt idx="4">
                  <c:v>#N/A</c:v>
                </c:pt>
                <c:pt idx="5">
                  <c:v>0.16</c:v>
                </c:pt>
                <c:pt idx="6">
                  <c:v>#N/A</c:v>
                </c:pt>
                <c:pt idx="7">
                  <c:v>0.17</c:v>
                </c:pt>
                <c:pt idx="8">
                  <c:v>#N/A</c:v>
                </c:pt>
                <c:pt idx="9">
                  <c:v>0.23</c:v>
                </c:pt>
              </c:numCache>
            </c:numRef>
          </c:val>
          <c:extLst>
            <c:ext xmlns:c16="http://schemas.microsoft.com/office/drawing/2014/chart" uri="{C3380CC4-5D6E-409C-BE32-E72D297353CC}">
              <c16:uniqueId val="{00000003-E22E-4A7C-A33D-3B8157EF3EBD}"/>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0.33</c:v>
                </c:pt>
                <c:pt idx="2">
                  <c:v>#N/A</c:v>
                </c:pt>
                <c:pt idx="3">
                  <c:v>0.15</c:v>
                </c:pt>
                <c:pt idx="4">
                  <c:v>#N/A</c:v>
                </c:pt>
                <c:pt idx="5">
                  <c:v>0.44</c:v>
                </c:pt>
                <c:pt idx="6">
                  <c:v>#N/A</c:v>
                </c:pt>
                <c:pt idx="7">
                  <c:v>0.41</c:v>
                </c:pt>
                <c:pt idx="8">
                  <c:v>#N/A</c:v>
                </c:pt>
                <c:pt idx="9">
                  <c:v>0.23</c:v>
                </c:pt>
              </c:numCache>
            </c:numRef>
          </c:val>
          <c:extLst>
            <c:ext xmlns:c16="http://schemas.microsoft.com/office/drawing/2014/chart" uri="{C3380CC4-5D6E-409C-BE32-E72D297353CC}">
              <c16:uniqueId val="{00000004-E22E-4A7C-A33D-3B8157EF3EBD}"/>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1</c:v>
                </c:pt>
                <c:pt idx="4">
                  <c:v>#N/A</c:v>
                </c:pt>
                <c:pt idx="5">
                  <c:v>1.49</c:v>
                </c:pt>
                <c:pt idx="6">
                  <c:v>#N/A</c:v>
                </c:pt>
                <c:pt idx="7">
                  <c:v>1.76</c:v>
                </c:pt>
                <c:pt idx="8">
                  <c:v>#N/A</c:v>
                </c:pt>
                <c:pt idx="9">
                  <c:v>1.47</c:v>
                </c:pt>
              </c:numCache>
            </c:numRef>
          </c:val>
          <c:extLst>
            <c:ext xmlns:c16="http://schemas.microsoft.com/office/drawing/2014/chart" uri="{C3380CC4-5D6E-409C-BE32-E72D297353CC}">
              <c16:uniqueId val="{00000005-E22E-4A7C-A33D-3B8157EF3EBD}"/>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3.1</c:v>
                </c:pt>
                <c:pt idx="2">
                  <c:v>#N/A</c:v>
                </c:pt>
                <c:pt idx="3">
                  <c:v>2.93</c:v>
                </c:pt>
                <c:pt idx="4">
                  <c:v>#N/A</c:v>
                </c:pt>
                <c:pt idx="5">
                  <c:v>2.64</c:v>
                </c:pt>
                <c:pt idx="6">
                  <c:v>#N/A</c:v>
                </c:pt>
                <c:pt idx="7">
                  <c:v>1.97</c:v>
                </c:pt>
                <c:pt idx="8">
                  <c:v>#N/A</c:v>
                </c:pt>
                <c:pt idx="9">
                  <c:v>1.9</c:v>
                </c:pt>
              </c:numCache>
            </c:numRef>
          </c:val>
          <c:extLst>
            <c:ext xmlns:c16="http://schemas.microsoft.com/office/drawing/2014/chart" uri="{C3380CC4-5D6E-409C-BE32-E72D297353CC}">
              <c16:uniqueId val="{00000006-E22E-4A7C-A33D-3B8157EF3EB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10.75</c:v>
                </c:pt>
                <c:pt idx="2">
                  <c:v>#N/A</c:v>
                </c:pt>
                <c:pt idx="3">
                  <c:v>8.3699999999999992</c:v>
                </c:pt>
                <c:pt idx="4">
                  <c:v>#N/A</c:v>
                </c:pt>
                <c:pt idx="5">
                  <c:v>9.31</c:v>
                </c:pt>
                <c:pt idx="6">
                  <c:v>#N/A</c:v>
                </c:pt>
                <c:pt idx="7">
                  <c:v>7.06</c:v>
                </c:pt>
                <c:pt idx="8">
                  <c:v>#N/A</c:v>
                </c:pt>
                <c:pt idx="9">
                  <c:v>7.17</c:v>
                </c:pt>
              </c:numCache>
            </c:numRef>
          </c:val>
          <c:extLst>
            <c:ext xmlns:c16="http://schemas.microsoft.com/office/drawing/2014/chart" uri="{C3380CC4-5D6E-409C-BE32-E72D297353CC}">
              <c16:uniqueId val="{00000007-E22E-4A7C-A33D-3B8157EF3EB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7.68</c:v>
                </c:pt>
                <c:pt idx="2">
                  <c:v>#N/A</c:v>
                </c:pt>
                <c:pt idx="3">
                  <c:v>8.73</c:v>
                </c:pt>
                <c:pt idx="4">
                  <c:v>#N/A</c:v>
                </c:pt>
                <c:pt idx="5">
                  <c:v>8.09</c:v>
                </c:pt>
                <c:pt idx="6">
                  <c:v>#N/A</c:v>
                </c:pt>
                <c:pt idx="7">
                  <c:v>8.68</c:v>
                </c:pt>
                <c:pt idx="8">
                  <c:v>#N/A</c:v>
                </c:pt>
                <c:pt idx="9">
                  <c:v>9.6</c:v>
                </c:pt>
              </c:numCache>
            </c:numRef>
          </c:val>
          <c:extLst>
            <c:ext xmlns:c16="http://schemas.microsoft.com/office/drawing/2014/chart" uri="{C3380CC4-5D6E-409C-BE32-E72D297353CC}">
              <c16:uniqueId val="{00000008-E22E-4A7C-A33D-3B8157EF3EB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34.14</c:v>
                </c:pt>
                <c:pt idx="2">
                  <c:v>#N/A</c:v>
                </c:pt>
                <c:pt idx="3">
                  <c:v>31.92</c:v>
                </c:pt>
                <c:pt idx="4">
                  <c:v>#N/A</c:v>
                </c:pt>
                <c:pt idx="5">
                  <c:v>34.64</c:v>
                </c:pt>
                <c:pt idx="6">
                  <c:v>#N/A</c:v>
                </c:pt>
                <c:pt idx="7">
                  <c:v>31.35</c:v>
                </c:pt>
                <c:pt idx="8">
                  <c:v>#N/A</c:v>
                </c:pt>
                <c:pt idx="9">
                  <c:v>26.37</c:v>
                </c:pt>
              </c:numCache>
            </c:numRef>
          </c:val>
          <c:extLst>
            <c:ext xmlns:c16="http://schemas.microsoft.com/office/drawing/2014/chart" uri="{C3380CC4-5D6E-409C-BE32-E72D297353CC}">
              <c16:uniqueId val="{00000009-E22E-4A7C-A33D-3B8157EF3E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5391</c:v>
                </c:pt>
                <c:pt idx="5">
                  <c:v>5995</c:v>
                </c:pt>
                <c:pt idx="8">
                  <c:v>6064</c:v>
                </c:pt>
                <c:pt idx="11">
                  <c:v>6076</c:v>
                </c:pt>
                <c:pt idx="14">
                  <c:v>5396</c:v>
                </c:pt>
              </c:numCache>
            </c:numRef>
          </c:val>
          <c:extLst>
            <c:ext xmlns:c16="http://schemas.microsoft.com/office/drawing/2014/chart" uri="{C3380CC4-5D6E-409C-BE32-E72D297353CC}">
              <c16:uniqueId val="{00000000-CE40-47AB-AE0A-C68547E28F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40-47AB-AE0A-C68547E28F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E40-47AB-AE0A-C68547E28F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c:v>
                </c:pt>
                <c:pt idx="3">
                  <c:v>113</c:v>
                </c:pt>
                <c:pt idx="6">
                  <c:v>165</c:v>
                </c:pt>
                <c:pt idx="9">
                  <c:v>144</c:v>
                </c:pt>
                <c:pt idx="12">
                  <c:v>121</c:v>
                </c:pt>
              </c:numCache>
            </c:numRef>
          </c:val>
          <c:extLst>
            <c:ext xmlns:c16="http://schemas.microsoft.com/office/drawing/2014/chart" uri="{C3380CC4-5D6E-409C-BE32-E72D297353CC}">
              <c16:uniqueId val="{00000003-CE40-47AB-AE0A-C68547E28F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1340</c:v>
                </c:pt>
                <c:pt idx="3">
                  <c:v>1425</c:v>
                </c:pt>
                <c:pt idx="6">
                  <c:v>1378</c:v>
                </c:pt>
                <c:pt idx="9">
                  <c:v>1276</c:v>
                </c:pt>
                <c:pt idx="12">
                  <c:v>1232</c:v>
                </c:pt>
              </c:numCache>
            </c:numRef>
          </c:val>
          <c:extLst>
            <c:ext xmlns:c16="http://schemas.microsoft.com/office/drawing/2014/chart" uri="{C3380CC4-5D6E-409C-BE32-E72D297353CC}">
              <c16:uniqueId val="{00000004-CE40-47AB-AE0A-C68547E28F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40-47AB-AE0A-C68547E28F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40-47AB-AE0A-C68547E28F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4772</c:v>
                </c:pt>
                <c:pt idx="3">
                  <c:v>5629</c:v>
                </c:pt>
                <c:pt idx="6">
                  <c:v>5818</c:v>
                </c:pt>
                <c:pt idx="9">
                  <c:v>5991</c:v>
                </c:pt>
                <c:pt idx="12">
                  <c:v>4808</c:v>
                </c:pt>
              </c:numCache>
            </c:numRef>
          </c:val>
          <c:extLst>
            <c:ext xmlns:c16="http://schemas.microsoft.com/office/drawing/2014/chart" uri="{C3380CC4-5D6E-409C-BE32-E72D297353CC}">
              <c16:uniqueId val="{00000007-CE40-47AB-AE0A-C68547E28F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805</c:v>
                </c:pt>
                <c:pt idx="2">
                  <c:v>#N/A</c:v>
                </c:pt>
                <c:pt idx="3">
                  <c:v>#N/A</c:v>
                </c:pt>
                <c:pt idx="4">
                  <c:v>1172</c:v>
                </c:pt>
                <c:pt idx="5">
                  <c:v>#N/A</c:v>
                </c:pt>
                <c:pt idx="6">
                  <c:v>#N/A</c:v>
                </c:pt>
                <c:pt idx="7">
                  <c:v>1297</c:v>
                </c:pt>
                <c:pt idx="8">
                  <c:v>#N/A</c:v>
                </c:pt>
                <c:pt idx="9">
                  <c:v>#N/A</c:v>
                </c:pt>
                <c:pt idx="10">
                  <c:v>1335</c:v>
                </c:pt>
                <c:pt idx="11">
                  <c:v>#N/A</c:v>
                </c:pt>
                <c:pt idx="12">
                  <c:v>#N/A</c:v>
                </c:pt>
                <c:pt idx="13">
                  <c:v>765</c:v>
                </c:pt>
                <c:pt idx="14">
                  <c:v>#N/A</c:v>
                </c:pt>
              </c:numCache>
            </c:numRef>
          </c:val>
          <c:smooth val="0"/>
          <c:extLst>
            <c:ext xmlns:c16="http://schemas.microsoft.com/office/drawing/2014/chart" uri="{C3380CC4-5D6E-409C-BE32-E72D297353CC}">
              <c16:uniqueId val="{00000008-CE40-47AB-AE0A-C68547E28F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45508</c:v>
                </c:pt>
                <c:pt idx="5">
                  <c:v>43870</c:v>
                </c:pt>
                <c:pt idx="8">
                  <c:v>41869</c:v>
                </c:pt>
                <c:pt idx="11">
                  <c:v>39630</c:v>
                </c:pt>
                <c:pt idx="14">
                  <c:v>39197</c:v>
                </c:pt>
              </c:numCache>
            </c:numRef>
          </c:val>
          <c:extLst>
            <c:ext xmlns:c16="http://schemas.microsoft.com/office/drawing/2014/chart" uri="{C3380CC4-5D6E-409C-BE32-E72D297353CC}">
              <c16:uniqueId val="{00000000-8F9C-4AB2-9830-DFB93C6062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592</c:v>
                </c:pt>
                <c:pt idx="5">
                  <c:v>509</c:v>
                </c:pt>
                <c:pt idx="8">
                  <c:v>420</c:v>
                </c:pt>
                <c:pt idx="11">
                  <c:v>422</c:v>
                </c:pt>
                <c:pt idx="14">
                  <c:v>346</c:v>
                </c:pt>
              </c:numCache>
            </c:numRef>
          </c:val>
          <c:extLst>
            <c:ext xmlns:c16="http://schemas.microsoft.com/office/drawing/2014/chart" uri="{C3380CC4-5D6E-409C-BE32-E72D297353CC}">
              <c16:uniqueId val="{00000001-8F9C-4AB2-9830-DFB93C6062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14058</c:v>
                </c:pt>
                <c:pt idx="5">
                  <c:v>16893</c:v>
                </c:pt>
                <c:pt idx="8">
                  <c:v>18765</c:v>
                </c:pt>
                <c:pt idx="11">
                  <c:v>18917</c:v>
                </c:pt>
                <c:pt idx="14">
                  <c:v>20339</c:v>
                </c:pt>
              </c:numCache>
            </c:numRef>
          </c:val>
          <c:extLst>
            <c:ext xmlns:c16="http://schemas.microsoft.com/office/drawing/2014/chart" uri="{C3380CC4-5D6E-409C-BE32-E72D297353CC}">
              <c16:uniqueId val="{00000002-8F9C-4AB2-9830-DFB93C6062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9C-4AB2-9830-DFB93C6062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9C-4AB2-9830-DFB93C6062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9C-4AB2-9830-DFB93C6062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4585</c:v>
                </c:pt>
                <c:pt idx="3">
                  <c:v>4332</c:v>
                </c:pt>
                <c:pt idx="6">
                  <c:v>4284</c:v>
                </c:pt>
                <c:pt idx="9">
                  <c:v>4382</c:v>
                </c:pt>
                <c:pt idx="12">
                  <c:v>3704</c:v>
                </c:pt>
              </c:numCache>
            </c:numRef>
          </c:val>
          <c:extLst>
            <c:ext xmlns:c16="http://schemas.microsoft.com/office/drawing/2014/chart" uri="{C3380CC4-5D6E-409C-BE32-E72D297353CC}">
              <c16:uniqueId val="{00000006-8F9C-4AB2-9830-DFB93C6062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1204</c:v>
                </c:pt>
                <c:pt idx="3">
                  <c:v>1087</c:v>
                </c:pt>
                <c:pt idx="6">
                  <c:v>961</c:v>
                </c:pt>
                <c:pt idx="9">
                  <c:v>817</c:v>
                </c:pt>
                <c:pt idx="12">
                  <c:v>716</c:v>
                </c:pt>
              </c:numCache>
            </c:numRef>
          </c:val>
          <c:extLst>
            <c:ext xmlns:c16="http://schemas.microsoft.com/office/drawing/2014/chart" uri="{C3380CC4-5D6E-409C-BE32-E72D297353CC}">
              <c16:uniqueId val="{00000007-8F9C-4AB2-9830-DFB93C6062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9732</c:v>
                </c:pt>
                <c:pt idx="3">
                  <c:v>8775</c:v>
                </c:pt>
                <c:pt idx="6">
                  <c:v>7725</c:v>
                </c:pt>
                <c:pt idx="9">
                  <c:v>9036</c:v>
                </c:pt>
                <c:pt idx="12">
                  <c:v>8364</c:v>
                </c:pt>
              </c:numCache>
            </c:numRef>
          </c:val>
          <c:extLst>
            <c:ext xmlns:c16="http://schemas.microsoft.com/office/drawing/2014/chart" uri="{C3380CC4-5D6E-409C-BE32-E72D297353CC}">
              <c16:uniqueId val="{00000008-8F9C-4AB2-9830-DFB93C6062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F9C-4AB2-9830-DFB93C6062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33971</c:v>
                </c:pt>
                <c:pt idx="3">
                  <c:v>32980</c:v>
                </c:pt>
                <c:pt idx="6">
                  <c:v>32071</c:v>
                </c:pt>
                <c:pt idx="9">
                  <c:v>29711</c:v>
                </c:pt>
                <c:pt idx="12">
                  <c:v>30925</c:v>
                </c:pt>
              </c:numCache>
            </c:numRef>
          </c:val>
          <c:extLst>
            <c:ext xmlns:c16="http://schemas.microsoft.com/office/drawing/2014/chart" uri="{C3380CC4-5D6E-409C-BE32-E72D297353CC}">
              <c16:uniqueId val="{0000000A-8F9C-4AB2-9830-DFB93C6062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9C-4AB2-9830-DFB93C6062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4382</c:v>
                </c:pt>
                <c:pt idx="1">
                  <c:v>4582</c:v>
                </c:pt>
                <c:pt idx="2">
                  <c:v>5061</c:v>
                </c:pt>
              </c:numCache>
            </c:numRef>
          </c:val>
          <c:extLst>
            <c:ext xmlns:c16="http://schemas.microsoft.com/office/drawing/2014/chart" uri="{C3380CC4-5D6E-409C-BE32-E72D297353CC}">
              <c16:uniqueId val="{00000000-38DA-4B6F-BB42-3F56B23689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2273</c:v>
                </c:pt>
                <c:pt idx="1">
                  <c:v>2432</c:v>
                </c:pt>
                <c:pt idx="2">
                  <c:v>2534</c:v>
                </c:pt>
              </c:numCache>
            </c:numRef>
          </c:val>
          <c:extLst>
            <c:ext xmlns:c16="http://schemas.microsoft.com/office/drawing/2014/chart" uri="{C3380CC4-5D6E-409C-BE32-E72D297353CC}">
              <c16:uniqueId val="{00000001-38DA-4B6F-BB42-3F56B23689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12484</c:v>
                </c:pt>
                <c:pt idx="1">
                  <c:v>12202</c:v>
                </c:pt>
                <c:pt idx="2">
                  <c:v>12913</c:v>
                </c:pt>
              </c:numCache>
            </c:numRef>
          </c:val>
          <c:extLst>
            <c:ext xmlns:c16="http://schemas.microsoft.com/office/drawing/2014/chart" uri="{C3380CC4-5D6E-409C-BE32-E72D297353CC}">
              <c16:uniqueId val="{00000002-38DA-4B6F-BB42-3F56B23689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実質公債費比率の分子は令和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570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月豪雨災害に係る災害復旧事業債の償還</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一部終了</a:t>
          </a:r>
          <a:r>
            <a:rPr kumimoji="1" lang="ja-JP" altLang="ja-JP" sz="1100" b="0" i="0" baseline="0">
              <a:solidFill>
                <a:schemeClr val="dk1"/>
              </a:solidFill>
              <a:effectLst/>
              <a:latin typeface="+mn-lt"/>
              <a:ea typeface="+mn-ea"/>
              <a:cs typeface="+mn-cs"/>
            </a:rPr>
            <a:t>したこと等が主な要因である。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また、過疎対策事業債や合併特例債など交付税措置率の有利な地方債</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活用したこと等も影響している。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a:t>
          </a:r>
          <a:r>
            <a:rPr kumimoji="1" lang="ja-JP" altLang="en-US" sz="1100" b="0" i="0" baseline="0">
              <a:solidFill>
                <a:schemeClr val="dk1"/>
              </a:solidFill>
              <a:effectLst/>
              <a:latin typeface="+mn-lt"/>
              <a:ea typeface="+mn-ea"/>
              <a:cs typeface="+mn-cs"/>
            </a:rPr>
            <a:t>都市再生整備事業や吉田中学校改築事業等の</a:t>
          </a:r>
          <a:r>
            <a:rPr kumimoji="1" lang="ja-JP" altLang="ja-JP" sz="1100" b="0" i="0" baseline="0">
              <a:solidFill>
                <a:schemeClr val="dk1"/>
              </a:solidFill>
              <a:effectLst/>
              <a:latin typeface="+mn-lt"/>
              <a:ea typeface="+mn-ea"/>
              <a:cs typeface="+mn-cs"/>
            </a:rPr>
            <a:t>大規模の実施に伴い、中期的に悪化する見込みであるが、中長期財政計画等に基づいた計画的な地方債の発行・抑制に努め、今後も過重な負担とならないよう、元利償還金などの縮減を図っていく。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当市では、満期一括償還地方債の借入を行っていない。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一般会計の地方債の現在高は</a:t>
          </a:r>
          <a:r>
            <a:rPr kumimoji="1" lang="ja-JP" altLang="en-US" sz="1100" b="0" i="0" baseline="0">
              <a:solidFill>
                <a:schemeClr val="dk1"/>
              </a:solidFill>
              <a:effectLst/>
              <a:latin typeface="+mn-lt"/>
              <a:ea typeface="+mn-ea"/>
              <a:cs typeface="+mn-cs"/>
            </a:rPr>
            <a:t>、吉田統合小学校整備に伴い増加しており、</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、都市再生整備事業や吉田中学校改築事業等の大規模</a:t>
          </a:r>
          <a:r>
            <a:rPr kumimoji="1" lang="ja-JP" altLang="en-US" sz="1100" b="0" i="0" baseline="0">
              <a:solidFill>
                <a:schemeClr val="dk1"/>
              </a:solidFill>
              <a:effectLst/>
              <a:latin typeface="+mn-lt"/>
              <a:ea typeface="+mn-ea"/>
              <a:cs typeface="+mn-cs"/>
            </a:rPr>
            <a:t>事業に対する借入を予定しているため増加見込みである。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充当可能基金は、財政調整</a:t>
          </a:r>
          <a:r>
            <a:rPr kumimoji="1" lang="ja-JP" altLang="ja-JP" sz="1100" b="0" i="0" baseline="0">
              <a:solidFill>
                <a:schemeClr val="dk1"/>
              </a:solidFill>
              <a:effectLst/>
              <a:latin typeface="+mn-lt"/>
              <a:ea typeface="+mn-ea"/>
              <a:cs typeface="+mn-cs"/>
            </a:rPr>
            <a:t>基金等の積み立てにより増加（</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6,281</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44.7</a:t>
          </a:r>
          <a:r>
            <a:rPr kumimoji="1" lang="ja-JP" altLang="ja-JP" sz="1100" b="0" i="0" baseline="0">
              <a:solidFill>
                <a:schemeClr val="dk1"/>
              </a:solidFill>
              <a:effectLst/>
              <a:latin typeface="+mn-lt"/>
              <a:ea typeface="+mn-ea"/>
              <a:cs typeface="+mn-cs"/>
            </a:rPr>
            <a:t>％増）しており、</a:t>
          </a:r>
          <a:r>
            <a:rPr kumimoji="1" lang="ja-JP" altLang="en-US" sz="1100" b="0" i="0" baseline="0">
              <a:solidFill>
                <a:schemeClr val="dk1"/>
              </a:solidFill>
              <a:effectLst/>
              <a:latin typeface="+mn-lt"/>
              <a:ea typeface="+mn-ea"/>
              <a:cs typeface="+mn-cs"/>
            </a:rPr>
            <a:t>充当可能財源等が将来負担額を上回るため</a:t>
          </a:r>
          <a:r>
            <a:rPr kumimoji="1" lang="ja-JP" altLang="ja-JP" sz="1100" b="0" i="0" baseline="0">
              <a:solidFill>
                <a:schemeClr val="dk1"/>
              </a:solidFill>
              <a:effectLst/>
              <a:latin typeface="+mn-lt"/>
              <a:ea typeface="+mn-ea"/>
              <a:cs typeface="+mn-cs"/>
            </a:rPr>
            <a:t>将来負担は発生しない見込みである。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引き続き、中長期財政計画等に基づいた計画的な地方債の発行・抑制により、地方債残高の縮減に努めるとともに、市全体の負債が過重とならないよう注意する。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財政調整基金に剰余金等を</a:t>
          </a:r>
          <a:r>
            <a:rPr kumimoji="1" lang="en-US" altLang="ja-JP" sz="1100" b="0" i="0" baseline="0">
              <a:solidFill>
                <a:schemeClr val="dk1"/>
              </a:solidFill>
              <a:effectLst/>
              <a:latin typeface="+mn-lt"/>
              <a:ea typeface="+mn-ea"/>
              <a:cs typeface="+mn-cs"/>
            </a:rPr>
            <a:t>479</a:t>
          </a:r>
          <a:r>
            <a:rPr kumimoji="1" lang="ja-JP" altLang="en-US" sz="1100" b="0" i="0" baseline="0">
              <a:solidFill>
                <a:schemeClr val="dk1"/>
              </a:solidFill>
              <a:effectLst/>
              <a:latin typeface="+mn-lt"/>
              <a:ea typeface="+mn-ea"/>
              <a:cs typeface="+mn-cs"/>
            </a:rPr>
            <a:t>百万円積み立て、公共施設等の維持更新等のため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公共施設等整備管理基金</a:t>
          </a:r>
          <a:r>
            <a:rPr kumimoji="1" lang="ja-JP" altLang="ja-JP" sz="1100" b="0" i="0" baseline="0">
              <a:solidFill>
                <a:schemeClr val="dk1"/>
              </a:solidFill>
              <a:effectLst/>
              <a:latin typeface="+mn-lt"/>
              <a:ea typeface="+mn-ea"/>
              <a:cs typeface="+mn-cs"/>
            </a:rPr>
            <a:t>を</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積み立てた</a:t>
          </a:r>
          <a:r>
            <a:rPr kumimoji="1" lang="ja-JP" altLang="ja-JP" sz="1100" b="0" i="0" baseline="0">
              <a:solidFill>
                <a:schemeClr val="dk1"/>
              </a:solidFill>
              <a:effectLst/>
              <a:latin typeface="+mn-lt"/>
              <a:ea typeface="+mn-ea"/>
              <a:cs typeface="+mn-cs"/>
            </a:rPr>
            <a:t>こと</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により、基金全体としては前年度比</a:t>
          </a:r>
          <a:r>
            <a:rPr kumimoji="1" lang="en-US" altLang="ja-JP" sz="1100" b="0" i="0" baseline="0">
              <a:solidFill>
                <a:schemeClr val="dk1"/>
              </a:solidFill>
              <a:effectLst/>
              <a:latin typeface="+mn-lt"/>
              <a:ea typeface="+mn-ea"/>
              <a:cs typeface="+mn-cs"/>
            </a:rPr>
            <a:t>1,291</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公共施設等整備管理基金等については、将来的に公共施設等の維持更新等に要する経費が増嵩する見込みであるため、今後も取り崩しを予定している。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公共施設等整備管理基金：公共施設等の維持管理、改修、更新及び除去に要する経費の財源に充てる。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教育文化スポーツ振興基金：教育、文化及びスポーツの振興を図るための事業に要する経費の財源に充てる。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産業振興基金：産業振興を図るための事業に要する経費の財源に充てる。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災害対策基金：災害に対する迅速な対応と災害からの早期復興を図るために行う災害復旧等の災害対策に要する経費の財源に充てる。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子ども・子育て応援基金：</a:t>
          </a:r>
          <a:r>
            <a:rPr lang="ja-JP" altLang="ja-JP" sz="1100" b="0" i="0" baseline="0">
              <a:solidFill>
                <a:schemeClr val="dk1"/>
              </a:solidFill>
              <a:effectLst/>
              <a:latin typeface="+mn-lt"/>
              <a:ea typeface="+mn-ea"/>
              <a:cs typeface="+mn-cs"/>
            </a:rPr>
            <a:t>結婚から妊娠、出産を経て子育てまでの切れ目のない支援を行い、子どもを健やかに生み育てる環境の整備に要する経費の財源に充てる。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その他特定目的基金について、令和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年度と比較すると全体で</a:t>
          </a:r>
          <a:r>
            <a:rPr kumimoji="1" lang="en-US" altLang="ja-JP" sz="1100" b="0" i="0" baseline="0">
              <a:solidFill>
                <a:schemeClr val="dk1"/>
              </a:solidFill>
              <a:effectLst/>
              <a:latin typeface="+mn-lt"/>
              <a:ea typeface="+mn-ea"/>
              <a:cs typeface="+mn-cs"/>
            </a:rPr>
            <a:t>711</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している。これは、公共施設等整備管理基金において</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万円を</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、ふるさとうわじま応援基金において</a:t>
          </a:r>
          <a:r>
            <a:rPr kumimoji="1" lang="en-US" altLang="ja-JP" sz="1100" b="0" i="0" baseline="0">
              <a:solidFill>
                <a:schemeClr val="dk1"/>
              </a:solidFill>
              <a:effectLst/>
              <a:latin typeface="+mn-lt"/>
              <a:ea typeface="+mn-ea"/>
              <a:cs typeface="+mn-cs"/>
            </a:rPr>
            <a:t>231</a:t>
          </a:r>
          <a:r>
            <a:rPr kumimoji="1" lang="ja-JP" altLang="ja-JP" sz="1100" b="0" i="0" baseline="0">
              <a:solidFill>
                <a:schemeClr val="dk1"/>
              </a:solidFill>
              <a:effectLst/>
              <a:latin typeface="+mn-lt"/>
              <a:ea typeface="+mn-ea"/>
              <a:cs typeface="+mn-cs"/>
            </a:rPr>
            <a:t>百万円を積み立てたことなどによるものである。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公共施設等整備管理基金等については、将来的に公共施設等の維持更新等に要する経費が増嵩する見込みであるため、今後も取り崩しを予定している。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479</a:t>
          </a:r>
          <a:r>
            <a:rPr kumimoji="1" lang="ja-JP" altLang="ja-JP" sz="1100" b="0" i="0" baseline="0">
              <a:solidFill>
                <a:schemeClr val="dk1"/>
              </a:solidFill>
              <a:effectLst/>
              <a:latin typeface="+mn-lt"/>
              <a:ea typeface="+mn-ea"/>
              <a:cs typeface="+mn-cs"/>
            </a:rPr>
            <a:t>百万円の増となっている。これは、運用益金（預金利子）のほか、</a:t>
          </a:r>
          <a:r>
            <a:rPr kumimoji="1" lang="ja-JP" altLang="en-US" sz="1100" b="0" i="0" baseline="0">
              <a:solidFill>
                <a:schemeClr val="dk1"/>
              </a:solidFill>
              <a:effectLst/>
              <a:latin typeface="+mn-lt"/>
              <a:ea typeface="+mn-ea"/>
              <a:cs typeface="+mn-cs"/>
            </a:rPr>
            <a:t>剰余金を</a:t>
          </a:r>
          <a:r>
            <a:rPr kumimoji="1" lang="ja-JP" altLang="ja-JP" sz="1100" b="0" i="0" baseline="0">
              <a:solidFill>
                <a:schemeClr val="dk1"/>
              </a:solidFill>
              <a:effectLst/>
              <a:latin typeface="+mn-lt"/>
              <a:ea typeface="+mn-ea"/>
              <a:cs typeface="+mn-cs"/>
            </a:rPr>
            <a:t>積み立てたことによるものである。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他市に比べ財政基盤が弱い本市では、大規模災害による予期せぬ支出等に備え、決算状況を踏まえながら、今後も適正な範囲で維持していくこととしている。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102</a:t>
          </a:r>
          <a:r>
            <a:rPr kumimoji="1" lang="ja-JP" altLang="ja-JP" sz="1100" b="0" i="0" baseline="0">
              <a:solidFill>
                <a:schemeClr val="dk1"/>
              </a:solidFill>
              <a:effectLst/>
              <a:latin typeface="+mn-lt"/>
              <a:ea typeface="+mn-ea"/>
              <a:cs typeface="+mn-cs"/>
            </a:rPr>
            <a:t>百万円の増となっている。これは運用益金（預金利子）のほか、国営施設（南予用水）機能保全負担金相当の一括負担予定分を積み立てしたものである。また、臨時財政対策債を償還するための基金の積立てに要する経費として交付された普通交付税（臨時財政対策債償還基金費）を</a:t>
          </a:r>
          <a:r>
            <a:rPr kumimoji="1" lang="en-US" altLang="ja-JP" sz="1100" b="0" i="0" baseline="0">
              <a:solidFill>
                <a:schemeClr val="dk1"/>
              </a:solidFill>
              <a:effectLst/>
              <a:latin typeface="+mn-lt"/>
              <a:ea typeface="+mn-ea"/>
              <a:cs typeface="+mn-cs"/>
            </a:rPr>
            <a:t>130</a:t>
          </a:r>
          <a:r>
            <a:rPr kumimoji="1" lang="ja-JP" altLang="ja-JP" sz="1100" b="0" i="0" baseline="0">
              <a:solidFill>
                <a:schemeClr val="dk1"/>
              </a:solidFill>
              <a:effectLst/>
              <a:latin typeface="+mn-lt"/>
              <a:ea typeface="+mn-ea"/>
              <a:cs typeface="+mn-cs"/>
            </a:rPr>
            <a:t>百万円積み立てたものである。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年度から令和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年度まで実施予定となっている国営施設（南予用水）機能保全事業にかかる負担金相当の一括負担予定分</a:t>
          </a:r>
          <a:r>
            <a:rPr kumimoji="1" lang="ja-JP" altLang="en-US" sz="1100" b="0" i="0" baseline="0">
              <a:solidFill>
                <a:schemeClr val="dk1"/>
              </a:solidFill>
              <a:effectLst/>
              <a:latin typeface="+mn-lt"/>
              <a:ea typeface="+mn-ea"/>
              <a:cs typeface="+mn-cs"/>
            </a:rPr>
            <a:t>を積み立て</a:t>
          </a:r>
          <a:r>
            <a:rPr kumimoji="1" lang="ja-JP" altLang="ja-JP" sz="1100" b="0" i="0" baseline="0">
              <a:solidFill>
                <a:schemeClr val="dk1"/>
              </a:solidFill>
              <a:effectLst/>
              <a:latin typeface="+mn-lt"/>
              <a:ea typeface="+mn-ea"/>
              <a:cs typeface="+mn-cs"/>
            </a:rPr>
            <a:t>しており、今後も計画的に積み立てることとしている。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に臨時財政対策債を償還するために措置された普通交付税を原資に</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を行っており、計画的に取り崩すこととしている。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66,981
66,275
468.16
52,749,715
49,498,567
2,461,030
25,608,016
30,924,718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当市は企業も集積していないことなどから財政基盤が弱いことに加えて、人口減少（</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6,086</a:t>
          </a:r>
          <a:r>
            <a:rPr kumimoji="1" lang="ja-JP" altLang="ja-JP" sz="1100" b="0" i="0" baseline="0">
              <a:solidFill>
                <a:schemeClr val="dk1"/>
              </a:solidFill>
              <a:effectLst/>
              <a:latin typeface="+mn-lt"/>
              <a:ea typeface="+mn-ea"/>
              <a:cs typeface="+mn-cs"/>
            </a:rPr>
            <a:t>人、</a:t>
          </a:r>
          <a:r>
            <a:rPr kumimoji="1" lang="en-US" altLang="ja-JP" sz="1100" b="0" i="0" baseline="0">
              <a:solidFill>
                <a:schemeClr val="dk1"/>
              </a:solidFill>
              <a:effectLst/>
              <a:latin typeface="+mn-lt"/>
              <a:ea typeface="+mn-ea"/>
              <a:cs typeface="+mn-cs"/>
            </a:rPr>
            <a:t>8.3</a:t>
          </a:r>
          <a:r>
            <a:rPr kumimoji="1" lang="ja-JP" altLang="ja-JP" sz="1100" b="0" i="0" baseline="0">
              <a:solidFill>
                <a:schemeClr val="dk1"/>
              </a:solidFill>
              <a:effectLst/>
              <a:latin typeface="+mn-lt"/>
              <a:ea typeface="+mn-ea"/>
              <a:cs typeface="+mn-cs"/>
            </a:rPr>
            <a:t>％減）や全国平均を上回る高齢化率（令和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a:t>
          </a:r>
          <a:r>
            <a:rPr kumimoji="1" lang="en-US" altLang="ja-JP" sz="1100" b="0" i="0" baseline="0">
              <a:solidFill>
                <a:schemeClr val="dk1"/>
              </a:solidFill>
              <a:effectLst/>
              <a:latin typeface="+mn-lt"/>
              <a:ea typeface="+mn-ea"/>
              <a:cs typeface="+mn-cs"/>
            </a:rPr>
            <a:t>41.2</a:t>
          </a:r>
          <a:r>
            <a:rPr kumimoji="1" lang="ja-JP" altLang="ja-JP" sz="1100" b="0" i="0" baseline="0">
              <a:solidFill>
                <a:schemeClr val="dk1"/>
              </a:solidFill>
              <a:effectLst/>
              <a:latin typeface="+mn-lt"/>
              <a:ea typeface="+mn-ea"/>
              <a:cs typeface="+mn-cs"/>
            </a:rPr>
            <a:t>％）、財政力指数は、類似団体平均を大きく下回っている。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今後も限られた財源を重点施策に配分することにより地域の活性化を図るとともに、行政の効率化、定員管理・給与の適正化、地方税の徴収強化などの取り組みを通じて、財政基盤の強化に努める。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65617</xdr:rowOff>
    </xdr:to>
    <xdr:cxnSp macro="">
      <xdr:nvCxnSpPr>
        <xdr:cNvPr id="69" name="直線コネクタ 68"/>
        <xdr:cNvCxnSpPr/>
      </xdr:nvCxnSpPr>
      <xdr:spPr>
        <a:xfrm flipV="1">
          <a:off x="4114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給与改定による職員の人件費が増加、物価高騰による物件費が増加したこと等</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、経常収支比率は昨年度より</a:t>
          </a:r>
          <a:r>
            <a:rPr kumimoji="1" lang="ja-JP" altLang="ja-JP" sz="1100" b="0" i="0" baseline="0">
              <a:solidFill>
                <a:schemeClr val="dk1"/>
              </a:solidFill>
              <a:effectLst/>
              <a:latin typeface="+mn-lt"/>
              <a:ea typeface="+mn-ea"/>
              <a:cs typeface="+mn-cs"/>
            </a:rPr>
            <a:t>悪化したが、依然として類似団体平均を下回る状況が続いている。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引き続き、地方税の徴収強化により財源確保を図るとともに、事務事業の簡素化・効率化や地方債発行の抑制などにより経常経費の削減に努める。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90170</xdr:rowOff>
    </xdr:to>
    <xdr:cxnSp macro="">
      <xdr:nvCxnSpPr>
        <xdr:cNvPr id="128" name="直線コネクタ 127"/>
        <xdr:cNvCxnSpPr/>
      </xdr:nvCxnSpPr>
      <xdr:spPr>
        <a:xfrm>
          <a:off x="4114800" y="1084929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63</xdr:row>
      <xdr:rowOff>47943</xdr:rowOff>
    </xdr:to>
    <xdr:cxnSp macro="">
      <xdr:nvCxnSpPr>
        <xdr:cNvPr id="131" name="直線コネクタ 130"/>
        <xdr:cNvCxnSpPr/>
      </xdr:nvCxnSpPr>
      <xdr:spPr>
        <a:xfrm>
          <a:off x="3225800" y="1078896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159068</xdr:rowOff>
    </xdr:to>
    <xdr:cxnSp macro="">
      <xdr:nvCxnSpPr>
        <xdr:cNvPr id="134" name="直線コネクタ 133"/>
        <xdr:cNvCxnSpPr/>
      </xdr:nvCxnSpPr>
      <xdr:spPr>
        <a:xfrm>
          <a:off x="2336800" y="1062609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125413</xdr:rowOff>
    </xdr:from>
    <xdr:to>
      <xdr:col>11</xdr:col>
      <xdr:colOff>31750</xdr:colOff>
      <xdr:row>61</xdr:row>
      <xdr:rowOff>167640</xdr:rowOff>
    </xdr:to>
    <xdr:cxnSp macro="">
      <xdr:nvCxnSpPr>
        <xdr:cNvPr id="137" name="直線コネクタ 136"/>
        <xdr:cNvCxnSpPr/>
      </xdr:nvCxnSpPr>
      <xdr:spPr>
        <a:xfrm>
          <a:off x="1447800" y="1058386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48" name="財政構造の弾力性該当値テキスト"/>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0" name="テキスト ボックス 149"/>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52" name="テキスト ボックス 151"/>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4" name="テキスト ボックス 153"/>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74613</xdr:rowOff>
    </xdr:from>
    <xdr:to>
      <xdr:col>7</xdr:col>
      <xdr:colOff>31750</xdr:colOff>
      <xdr:row>62</xdr:row>
      <xdr:rowOff>4763</xdr:rowOff>
    </xdr:to>
    <xdr:sp macro="" textlink="">
      <xdr:nvSpPr>
        <xdr:cNvPr id="155" name="楕円 154"/>
        <xdr:cNvSpPr/>
      </xdr:nvSpPr>
      <xdr:spPr>
        <a:xfrm>
          <a:off x="1397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14940</xdr:rowOff>
    </xdr:from>
    <xdr:ext cx="762000" cy="259045"/>
    <xdr:sp macro="" textlink="">
      <xdr:nvSpPr>
        <xdr:cNvPr id="156" name="テキスト ボックス 155"/>
        <xdr:cNvSpPr txBox="1"/>
      </xdr:nvSpPr>
      <xdr:spPr>
        <a:xfrm>
          <a:off x="1066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給与改定による職員の人件費が増加、物価高騰による物件費が増加したこと等により、</a:t>
          </a:r>
          <a:r>
            <a:rPr kumimoji="1" lang="ja-JP" altLang="ja-JP" sz="1100" b="0" i="0" baseline="0">
              <a:solidFill>
                <a:schemeClr val="dk1"/>
              </a:solidFill>
              <a:effectLst/>
              <a:latin typeface="+mn-lt"/>
              <a:ea typeface="+mn-ea"/>
              <a:cs typeface="+mn-cs"/>
            </a:rPr>
            <a:t>昨年度より悪化したが、類似団体平均を下回る状況となっている。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引き続き、行財政改革への取り組みを通じて、人件費・物件費などの削減に努める。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96669</xdr:rowOff>
    </xdr:from>
    <xdr:to>
      <xdr:col>23</xdr:col>
      <xdr:colOff>133350</xdr:colOff>
      <xdr:row>83</xdr:row>
      <xdr:rowOff>93645</xdr:rowOff>
    </xdr:to>
    <xdr:cxnSp macro="">
      <xdr:nvCxnSpPr>
        <xdr:cNvPr id="193" name="直線コネクタ 192"/>
        <xdr:cNvCxnSpPr/>
      </xdr:nvCxnSpPr>
      <xdr:spPr>
        <a:xfrm>
          <a:off x="4114800" y="14155569"/>
          <a:ext cx="838200" cy="1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62134</xdr:rowOff>
    </xdr:from>
    <xdr:to>
      <xdr:col>19</xdr:col>
      <xdr:colOff>133350</xdr:colOff>
      <xdr:row>82</xdr:row>
      <xdr:rowOff>96669</xdr:rowOff>
    </xdr:to>
    <xdr:cxnSp macro="">
      <xdr:nvCxnSpPr>
        <xdr:cNvPr id="196" name="直線コネクタ 195"/>
        <xdr:cNvCxnSpPr/>
      </xdr:nvCxnSpPr>
      <xdr:spPr>
        <a:xfrm>
          <a:off x="3225800" y="14121034"/>
          <a:ext cx="889000" cy="3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21851</xdr:rowOff>
    </xdr:from>
    <xdr:to>
      <xdr:col>15</xdr:col>
      <xdr:colOff>82550</xdr:colOff>
      <xdr:row>82</xdr:row>
      <xdr:rowOff>62134</xdr:rowOff>
    </xdr:to>
    <xdr:cxnSp macro="">
      <xdr:nvCxnSpPr>
        <xdr:cNvPr id="199" name="直線コネクタ 198"/>
        <xdr:cNvCxnSpPr/>
      </xdr:nvCxnSpPr>
      <xdr:spPr>
        <a:xfrm>
          <a:off x="2336800" y="14080751"/>
          <a:ext cx="889000" cy="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133280</xdr:rowOff>
    </xdr:from>
    <xdr:to>
      <xdr:col>11</xdr:col>
      <xdr:colOff>31750</xdr:colOff>
      <xdr:row>82</xdr:row>
      <xdr:rowOff>21851</xdr:rowOff>
    </xdr:to>
    <xdr:cxnSp macro="">
      <xdr:nvCxnSpPr>
        <xdr:cNvPr id="202" name="直線コネクタ 201"/>
        <xdr:cNvCxnSpPr/>
      </xdr:nvCxnSpPr>
      <xdr:spPr>
        <a:xfrm>
          <a:off x="1447800" y="14020730"/>
          <a:ext cx="889000" cy="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42845</xdr:rowOff>
    </xdr:from>
    <xdr:to>
      <xdr:col>23</xdr:col>
      <xdr:colOff>184150</xdr:colOff>
      <xdr:row>83</xdr:row>
      <xdr:rowOff>144445</xdr:rowOff>
    </xdr:to>
    <xdr:sp macro="" textlink="">
      <xdr:nvSpPr>
        <xdr:cNvPr id="212" name="楕円 211"/>
        <xdr:cNvSpPr/>
      </xdr:nvSpPr>
      <xdr:spPr>
        <a:xfrm>
          <a:off x="4902200" y="142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59372</xdr:rowOff>
    </xdr:from>
    <xdr:ext cx="762000" cy="259045"/>
    <xdr:sp macro="" textlink="">
      <xdr:nvSpPr>
        <xdr:cNvPr id="213" name="人件費・物件費等の状況該当値テキスト"/>
        <xdr:cNvSpPr txBox="1"/>
      </xdr:nvSpPr>
      <xdr:spPr>
        <a:xfrm>
          <a:off x="5041900" y="1411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45869</xdr:rowOff>
    </xdr:from>
    <xdr:to>
      <xdr:col>19</xdr:col>
      <xdr:colOff>184150</xdr:colOff>
      <xdr:row>82</xdr:row>
      <xdr:rowOff>147469</xdr:rowOff>
    </xdr:to>
    <xdr:sp macro="" textlink="">
      <xdr:nvSpPr>
        <xdr:cNvPr id="214" name="楕円 213"/>
        <xdr:cNvSpPr/>
      </xdr:nvSpPr>
      <xdr:spPr>
        <a:xfrm>
          <a:off x="4064000" y="141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157646</xdr:rowOff>
    </xdr:from>
    <xdr:ext cx="736600" cy="259045"/>
    <xdr:sp macro="" textlink="">
      <xdr:nvSpPr>
        <xdr:cNvPr id="215" name="テキスト ボックス 214"/>
        <xdr:cNvSpPr txBox="1"/>
      </xdr:nvSpPr>
      <xdr:spPr>
        <a:xfrm>
          <a:off x="3733800" y="13873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11334</xdr:rowOff>
    </xdr:from>
    <xdr:to>
      <xdr:col>15</xdr:col>
      <xdr:colOff>133350</xdr:colOff>
      <xdr:row>82</xdr:row>
      <xdr:rowOff>112934</xdr:rowOff>
    </xdr:to>
    <xdr:sp macro="" textlink="">
      <xdr:nvSpPr>
        <xdr:cNvPr id="216" name="楕円 215"/>
        <xdr:cNvSpPr/>
      </xdr:nvSpPr>
      <xdr:spPr>
        <a:xfrm>
          <a:off x="3175000" y="140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123111</xdr:rowOff>
    </xdr:from>
    <xdr:ext cx="762000" cy="259045"/>
    <xdr:sp macro="" textlink="">
      <xdr:nvSpPr>
        <xdr:cNvPr id="217" name="テキスト ボックス 216"/>
        <xdr:cNvSpPr txBox="1"/>
      </xdr:nvSpPr>
      <xdr:spPr>
        <a:xfrm>
          <a:off x="2844800" y="1383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142501</xdr:rowOff>
    </xdr:from>
    <xdr:to>
      <xdr:col>11</xdr:col>
      <xdr:colOff>82550</xdr:colOff>
      <xdr:row>82</xdr:row>
      <xdr:rowOff>72651</xdr:rowOff>
    </xdr:to>
    <xdr:sp macro="" textlink="">
      <xdr:nvSpPr>
        <xdr:cNvPr id="218" name="楕円 217"/>
        <xdr:cNvSpPr/>
      </xdr:nvSpPr>
      <xdr:spPr>
        <a:xfrm>
          <a:off x="2286000" y="140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82828</xdr:rowOff>
    </xdr:from>
    <xdr:ext cx="762000" cy="259045"/>
    <xdr:sp macro="" textlink="">
      <xdr:nvSpPr>
        <xdr:cNvPr id="219" name="テキスト ボックス 218"/>
        <xdr:cNvSpPr txBox="1"/>
      </xdr:nvSpPr>
      <xdr:spPr>
        <a:xfrm>
          <a:off x="1955800" y="1379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82480</xdr:rowOff>
    </xdr:from>
    <xdr:to>
      <xdr:col>7</xdr:col>
      <xdr:colOff>31750</xdr:colOff>
      <xdr:row>82</xdr:row>
      <xdr:rowOff>12630</xdr:rowOff>
    </xdr:to>
    <xdr:sp macro="" textlink="">
      <xdr:nvSpPr>
        <xdr:cNvPr id="220" name="楕円 219"/>
        <xdr:cNvSpPr/>
      </xdr:nvSpPr>
      <xdr:spPr>
        <a:xfrm>
          <a:off x="1397000" y="139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22807</xdr:rowOff>
    </xdr:from>
    <xdr:ext cx="762000" cy="259045"/>
    <xdr:sp macro="" textlink="">
      <xdr:nvSpPr>
        <xdr:cNvPr id="221" name="テキスト ボックス 220"/>
        <xdr:cNvSpPr txBox="1"/>
      </xdr:nvSpPr>
      <xdr:spPr>
        <a:xfrm>
          <a:off x="1066800" y="1373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ラスパイレス指数は類似団体平均を下回っており、引き続き職員給与の適正化に努める。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29936</xdr:rowOff>
    </xdr:to>
    <xdr:cxnSp macro="">
      <xdr:nvCxnSpPr>
        <xdr:cNvPr id="257" name="直線コネクタ 256"/>
        <xdr:cNvCxnSpPr/>
      </xdr:nvCxnSpPr>
      <xdr:spPr>
        <a:xfrm>
          <a:off x="16179800" y="142430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83</xdr:row>
      <xdr:rowOff>12700</xdr:rowOff>
    </xdr:to>
    <xdr:cxnSp macro="">
      <xdr:nvCxnSpPr>
        <xdr:cNvPr id="260" name="直線コネクタ 259"/>
        <xdr:cNvCxnSpPr/>
      </xdr:nvCxnSpPr>
      <xdr:spPr>
        <a:xfrm>
          <a:off x="15290800" y="142085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82</xdr:row>
      <xdr:rowOff>149679</xdr:rowOff>
    </xdr:to>
    <xdr:cxnSp macro="">
      <xdr:nvCxnSpPr>
        <xdr:cNvPr id="263" name="直線コネクタ 262"/>
        <xdr:cNvCxnSpPr/>
      </xdr:nvCxnSpPr>
      <xdr:spPr>
        <a:xfrm>
          <a:off x="14401800" y="141913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83</xdr:row>
      <xdr:rowOff>29936</xdr:rowOff>
    </xdr:to>
    <xdr:cxnSp macro="">
      <xdr:nvCxnSpPr>
        <xdr:cNvPr id="266" name="直線コネクタ 265"/>
        <xdr:cNvCxnSpPr/>
      </xdr:nvCxnSpPr>
      <xdr:spPr>
        <a:xfrm flipV="1">
          <a:off x="13512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6" name="楕円 275"/>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7"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8" name="楕円 277"/>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9" name="テキスト ボックス 278"/>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0" name="楕円 279"/>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1" name="テキスト ボックス 280"/>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2" name="楕円 281"/>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3" name="テキスト ボックス 282"/>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4" name="楕円 283"/>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5" name="テキスト ボックス 284"/>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半島部や離島を有する地理的要件に加え、人口減少に歯止めがかからない（</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6,086</a:t>
          </a:r>
          <a:r>
            <a:rPr kumimoji="1" lang="ja-JP" altLang="en-US" sz="1100" b="0" i="0" baseline="0">
              <a:solidFill>
                <a:schemeClr val="dk1"/>
              </a:solidFill>
              <a:effectLst/>
              <a:latin typeface="+mn-lt"/>
              <a:ea typeface="+mn-ea"/>
              <a:cs typeface="+mn-cs"/>
            </a:rPr>
            <a:t>人、</a:t>
          </a:r>
          <a:r>
            <a:rPr kumimoji="1" lang="en-US" altLang="ja-JP" sz="1100" b="0" i="0" baseline="0">
              <a:solidFill>
                <a:schemeClr val="dk1"/>
              </a:solidFill>
              <a:effectLst/>
              <a:latin typeface="+mn-lt"/>
              <a:ea typeface="+mn-ea"/>
              <a:cs typeface="+mn-cs"/>
            </a:rPr>
            <a:t>8.3</a:t>
          </a:r>
          <a:r>
            <a:rPr kumimoji="1" lang="ja-JP" altLang="en-US" sz="1100" b="0" i="0" baseline="0">
              <a:solidFill>
                <a:schemeClr val="dk1"/>
              </a:solidFill>
              <a:effectLst/>
              <a:latin typeface="+mn-lt"/>
              <a:ea typeface="+mn-ea"/>
              <a:cs typeface="+mn-cs"/>
            </a:rPr>
            <a:t>％減）状況である。人口減の影響により、人口</a:t>
          </a:r>
          <a:r>
            <a:rPr kumimoji="1" lang="en-US" altLang="ja-JP" sz="1100" b="0" i="0" baseline="0">
              <a:solidFill>
                <a:schemeClr val="dk1"/>
              </a:solidFill>
              <a:effectLst/>
              <a:latin typeface="+mn-lt"/>
              <a:ea typeface="+mn-ea"/>
              <a:cs typeface="+mn-cs"/>
            </a:rPr>
            <a:t>1,000</a:t>
          </a:r>
          <a:r>
            <a:rPr kumimoji="1" lang="ja-JP" altLang="en-US" sz="1100" b="0" i="0" baseline="0">
              <a:solidFill>
                <a:schemeClr val="dk1"/>
              </a:solidFill>
              <a:effectLst/>
              <a:latin typeface="+mn-lt"/>
              <a:ea typeface="+mn-ea"/>
              <a:cs typeface="+mn-cs"/>
            </a:rPr>
            <a:t>人当たり職員数も</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0.28</a:t>
          </a:r>
          <a:r>
            <a:rPr kumimoji="1" lang="ja-JP" altLang="en-US" sz="1100" b="0" i="0" baseline="0">
              <a:solidFill>
                <a:schemeClr val="dk1"/>
              </a:solidFill>
              <a:effectLst/>
              <a:latin typeface="+mn-lt"/>
              <a:ea typeface="+mn-ea"/>
              <a:cs typeface="+mn-cs"/>
            </a:rPr>
            <a:t>人の増となった。一方で、平成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年度まで継続的に取り組んできた職員数削減の効果により、結果的に全国平均、県内平均及び類似団体平均を下回った。</a:t>
          </a:r>
        </a:p>
        <a:p>
          <a:pPr eaLnBrk="1" fontAlgn="auto" latinLnBrk="0" hangingPunct="1"/>
          <a:r>
            <a:rPr kumimoji="1" lang="ja-JP" altLang="en-US" sz="1100" b="0" i="0" baseline="0">
              <a:solidFill>
                <a:schemeClr val="dk1"/>
              </a:solidFill>
              <a:effectLst/>
              <a:latin typeface="+mn-lt"/>
              <a:ea typeface="+mn-ea"/>
              <a:cs typeface="+mn-cs"/>
            </a:rPr>
            <a:t>　引き続き、市民サービスの低下を招かないような組織編制や事務見直しに努める。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41245</xdr:rowOff>
    </xdr:from>
    <xdr:to>
      <xdr:col>81</xdr:col>
      <xdr:colOff>44450</xdr:colOff>
      <xdr:row>61</xdr:row>
      <xdr:rowOff>44692</xdr:rowOff>
    </xdr:to>
    <xdr:cxnSp macro="">
      <xdr:nvCxnSpPr>
        <xdr:cNvPr id="322" name="直線コネクタ 321"/>
        <xdr:cNvCxnSpPr/>
      </xdr:nvCxnSpPr>
      <xdr:spPr>
        <a:xfrm>
          <a:off x="16179800" y="1049969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41245</xdr:rowOff>
    </xdr:from>
    <xdr:to>
      <xdr:col>77</xdr:col>
      <xdr:colOff>44450</xdr:colOff>
      <xdr:row>61</xdr:row>
      <xdr:rowOff>41245</xdr:rowOff>
    </xdr:to>
    <xdr:cxnSp macro="">
      <xdr:nvCxnSpPr>
        <xdr:cNvPr id="325" name="直線コネクタ 324"/>
        <xdr:cNvCxnSpPr/>
      </xdr:nvCxnSpPr>
      <xdr:spPr>
        <a:xfrm>
          <a:off x="15290800" y="10499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32052</xdr:rowOff>
    </xdr:from>
    <xdr:to>
      <xdr:col>72</xdr:col>
      <xdr:colOff>203200</xdr:colOff>
      <xdr:row>61</xdr:row>
      <xdr:rowOff>41245</xdr:rowOff>
    </xdr:to>
    <xdr:cxnSp macro="">
      <xdr:nvCxnSpPr>
        <xdr:cNvPr id="328" name="直線コネクタ 327"/>
        <xdr:cNvCxnSpPr/>
      </xdr:nvCxnSpPr>
      <xdr:spPr>
        <a:xfrm>
          <a:off x="14401800" y="10490502"/>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12519</xdr:rowOff>
    </xdr:from>
    <xdr:to>
      <xdr:col>68</xdr:col>
      <xdr:colOff>152400</xdr:colOff>
      <xdr:row>61</xdr:row>
      <xdr:rowOff>32052</xdr:rowOff>
    </xdr:to>
    <xdr:cxnSp macro="">
      <xdr:nvCxnSpPr>
        <xdr:cNvPr id="331" name="直線コネクタ 330"/>
        <xdr:cNvCxnSpPr/>
      </xdr:nvCxnSpPr>
      <xdr:spPr>
        <a:xfrm>
          <a:off x="13512800" y="10470969"/>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165342</xdr:rowOff>
    </xdr:from>
    <xdr:to>
      <xdr:col>81</xdr:col>
      <xdr:colOff>95250</xdr:colOff>
      <xdr:row>61</xdr:row>
      <xdr:rowOff>95492</xdr:rowOff>
    </xdr:to>
    <xdr:sp macro="" textlink="">
      <xdr:nvSpPr>
        <xdr:cNvPr id="341" name="楕円 340"/>
        <xdr:cNvSpPr/>
      </xdr:nvSpPr>
      <xdr:spPr>
        <a:xfrm>
          <a:off x="169672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10419</xdr:rowOff>
    </xdr:from>
    <xdr:ext cx="762000" cy="259045"/>
    <xdr:sp macro="" textlink="">
      <xdr:nvSpPr>
        <xdr:cNvPr id="342" name="定員管理の状況該当値テキスト"/>
        <xdr:cNvSpPr txBox="1"/>
      </xdr:nvSpPr>
      <xdr:spPr>
        <a:xfrm>
          <a:off x="17106900" y="1029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161895</xdr:rowOff>
    </xdr:from>
    <xdr:to>
      <xdr:col>77</xdr:col>
      <xdr:colOff>95250</xdr:colOff>
      <xdr:row>61</xdr:row>
      <xdr:rowOff>92045</xdr:rowOff>
    </xdr:to>
    <xdr:sp macro="" textlink="">
      <xdr:nvSpPr>
        <xdr:cNvPr id="343" name="楕円 342"/>
        <xdr:cNvSpPr/>
      </xdr:nvSpPr>
      <xdr:spPr>
        <a:xfrm>
          <a:off x="16129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102222</xdr:rowOff>
    </xdr:from>
    <xdr:ext cx="736600" cy="259045"/>
    <xdr:sp macro="" textlink="">
      <xdr:nvSpPr>
        <xdr:cNvPr id="344" name="テキスト ボックス 343"/>
        <xdr:cNvSpPr txBox="1"/>
      </xdr:nvSpPr>
      <xdr:spPr>
        <a:xfrm>
          <a:off x="15798800" y="10217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161895</xdr:rowOff>
    </xdr:from>
    <xdr:to>
      <xdr:col>73</xdr:col>
      <xdr:colOff>44450</xdr:colOff>
      <xdr:row>61</xdr:row>
      <xdr:rowOff>92045</xdr:rowOff>
    </xdr:to>
    <xdr:sp macro="" textlink="">
      <xdr:nvSpPr>
        <xdr:cNvPr id="345" name="楕円 344"/>
        <xdr:cNvSpPr/>
      </xdr:nvSpPr>
      <xdr:spPr>
        <a:xfrm>
          <a:off x="15240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102222</xdr:rowOff>
    </xdr:from>
    <xdr:ext cx="762000" cy="259045"/>
    <xdr:sp macro="" textlink="">
      <xdr:nvSpPr>
        <xdr:cNvPr id="346" name="テキスト ボックス 345"/>
        <xdr:cNvSpPr txBox="1"/>
      </xdr:nvSpPr>
      <xdr:spPr>
        <a:xfrm>
          <a:off x="14909800" y="1021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152702</xdr:rowOff>
    </xdr:from>
    <xdr:to>
      <xdr:col>68</xdr:col>
      <xdr:colOff>203200</xdr:colOff>
      <xdr:row>61</xdr:row>
      <xdr:rowOff>82852</xdr:rowOff>
    </xdr:to>
    <xdr:sp macro="" textlink="">
      <xdr:nvSpPr>
        <xdr:cNvPr id="347" name="楕円 346"/>
        <xdr:cNvSpPr/>
      </xdr:nvSpPr>
      <xdr:spPr>
        <a:xfrm>
          <a:off x="14351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93029</xdr:rowOff>
    </xdr:from>
    <xdr:ext cx="762000" cy="259045"/>
    <xdr:sp macro="" textlink="">
      <xdr:nvSpPr>
        <xdr:cNvPr id="348" name="テキスト ボックス 347"/>
        <xdr:cNvSpPr txBox="1"/>
      </xdr:nvSpPr>
      <xdr:spPr>
        <a:xfrm>
          <a:off x="14020800" y="1020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133169</xdr:rowOff>
    </xdr:from>
    <xdr:to>
      <xdr:col>64</xdr:col>
      <xdr:colOff>152400</xdr:colOff>
      <xdr:row>61</xdr:row>
      <xdr:rowOff>63319</xdr:rowOff>
    </xdr:to>
    <xdr:sp macro="" textlink="">
      <xdr:nvSpPr>
        <xdr:cNvPr id="349" name="楕円 348"/>
        <xdr:cNvSpPr/>
      </xdr:nvSpPr>
      <xdr:spPr>
        <a:xfrm>
          <a:off x="13462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73496</xdr:rowOff>
    </xdr:from>
    <xdr:ext cx="762000" cy="259045"/>
    <xdr:sp macro="" textlink="">
      <xdr:nvSpPr>
        <xdr:cNvPr id="350" name="テキスト ボックス 349"/>
        <xdr:cNvSpPr txBox="1"/>
      </xdr:nvSpPr>
      <xdr:spPr>
        <a:xfrm>
          <a:off x="13131800" y="1018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月豪雨災害に係る災害復旧事業債の償還が一部終了したことにより改善</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交付税措置率の有利な過疎対策事業債や合併特例債を活用している影響などにより、類似団体平均を下回っている。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しかしながら、引き続き新伊達博物館</a:t>
          </a:r>
          <a:r>
            <a:rPr kumimoji="1" lang="ja-JP" altLang="en-US" sz="1100" b="0" i="0" baseline="0">
              <a:solidFill>
                <a:schemeClr val="dk1"/>
              </a:solidFill>
              <a:effectLst/>
              <a:latin typeface="+mn-lt"/>
              <a:ea typeface="+mn-ea"/>
              <a:cs typeface="+mn-cs"/>
            </a:rPr>
            <a:t>整備</a:t>
          </a:r>
          <a:r>
            <a:rPr kumimoji="1" lang="ja-JP" altLang="ja-JP" sz="1100" b="0" i="0" baseline="0">
              <a:solidFill>
                <a:schemeClr val="dk1"/>
              </a:solidFill>
              <a:effectLst/>
              <a:latin typeface="+mn-lt"/>
              <a:ea typeface="+mn-ea"/>
              <a:cs typeface="+mn-cs"/>
            </a:rPr>
            <a:t>事業などの大規模事業が実施されることや、人口減少による市税や普通交付税の減少に伴い、標準財政規模が減少する見込みであるため、中期的な指標の悪化が懸念されることから、今後も新発債の発行抑制など、財政の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94545</xdr:rowOff>
    </xdr:to>
    <xdr:cxnSp macro="">
      <xdr:nvCxnSpPr>
        <xdr:cNvPr id="385" name="直線コネクタ 384"/>
        <xdr:cNvCxnSpPr/>
      </xdr:nvCxnSpPr>
      <xdr:spPr>
        <a:xfrm flipV="1">
          <a:off x="16179800" y="65292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145345</xdr:rowOff>
    </xdr:from>
    <xdr:to>
      <xdr:col>77</xdr:col>
      <xdr:colOff>44450</xdr:colOff>
      <xdr:row>38</xdr:row>
      <xdr:rowOff>94545</xdr:rowOff>
    </xdr:to>
    <xdr:cxnSp macro="">
      <xdr:nvCxnSpPr>
        <xdr:cNvPr id="388" name="直線コネクタ 387"/>
        <xdr:cNvCxnSpPr/>
      </xdr:nvCxnSpPr>
      <xdr:spPr>
        <a:xfrm>
          <a:off x="15290800" y="64889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155928</xdr:rowOff>
    </xdr:from>
    <xdr:to>
      <xdr:col>72</xdr:col>
      <xdr:colOff>203200</xdr:colOff>
      <xdr:row>37</xdr:row>
      <xdr:rowOff>145345</xdr:rowOff>
    </xdr:to>
    <xdr:cxnSp macro="">
      <xdr:nvCxnSpPr>
        <xdr:cNvPr id="391" name="直線コネクタ 390"/>
        <xdr:cNvCxnSpPr/>
      </xdr:nvCxnSpPr>
      <xdr:spPr>
        <a:xfrm>
          <a:off x="14401800" y="63281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102305</xdr:rowOff>
    </xdr:from>
    <xdr:to>
      <xdr:col>68</xdr:col>
      <xdr:colOff>152400</xdr:colOff>
      <xdr:row>36</xdr:row>
      <xdr:rowOff>155928</xdr:rowOff>
    </xdr:to>
    <xdr:cxnSp macro="">
      <xdr:nvCxnSpPr>
        <xdr:cNvPr id="394" name="直線コネクタ 393"/>
        <xdr:cNvCxnSpPr/>
      </xdr:nvCxnSpPr>
      <xdr:spPr>
        <a:xfrm>
          <a:off x="13512800" y="62745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404" name="楕円 403"/>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405" name="公債費負担の状況該当値テキスト"/>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43745</xdr:rowOff>
    </xdr:from>
    <xdr:to>
      <xdr:col>77</xdr:col>
      <xdr:colOff>95250</xdr:colOff>
      <xdr:row>38</xdr:row>
      <xdr:rowOff>145345</xdr:rowOff>
    </xdr:to>
    <xdr:sp macro="" textlink="">
      <xdr:nvSpPr>
        <xdr:cNvPr id="406" name="楕円 405"/>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155522</xdr:rowOff>
    </xdr:from>
    <xdr:ext cx="736600" cy="259045"/>
    <xdr:sp macro="" textlink="">
      <xdr:nvSpPr>
        <xdr:cNvPr id="407" name="テキスト ボックス 406"/>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94545</xdr:rowOff>
    </xdr:from>
    <xdr:to>
      <xdr:col>73</xdr:col>
      <xdr:colOff>44450</xdr:colOff>
      <xdr:row>38</xdr:row>
      <xdr:rowOff>24695</xdr:rowOff>
    </xdr:to>
    <xdr:sp macro="" textlink="">
      <xdr:nvSpPr>
        <xdr:cNvPr id="408" name="楕円 407"/>
        <xdr:cNvSpPr/>
      </xdr:nvSpPr>
      <xdr:spPr>
        <a:xfrm>
          <a:off x="15240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34872</xdr:rowOff>
    </xdr:from>
    <xdr:ext cx="762000" cy="259045"/>
    <xdr:sp macro="" textlink="">
      <xdr:nvSpPr>
        <xdr:cNvPr id="409" name="テキスト ボックス 408"/>
        <xdr:cNvSpPr txBox="1"/>
      </xdr:nvSpPr>
      <xdr:spPr>
        <a:xfrm>
          <a:off x="14909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105128</xdr:rowOff>
    </xdr:from>
    <xdr:to>
      <xdr:col>68</xdr:col>
      <xdr:colOff>203200</xdr:colOff>
      <xdr:row>37</xdr:row>
      <xdr:rowOff>35278</xdr:rowOff>
    </xdr:to>
    <xdr:sp macro="" textlink="">
      <xdr:nvSpPr>
        <xdr:cNvPr id="410" name="楕円 409"/>
        <xdr:cNvSpPr/>
      </xdr:nvSpPr>
      <xdr:spPr>
        <a:xfrm>
          <a:off x="14351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45455</xdr:rowOff>
    </xdr:from>
    <xdr:ext cx="762000" cy="259045"/>
    <xdr:sp macro="" textlink="">
      <xdr:nvSpPr>
        <xdr:cNvPr id="411" name="テキスト ボックス 410"/>
        <xdr:cNvSpPr txBox="1"/>
      </xdr:nvSpPr>
      <xdr:spPr>
        <a:xfrm>
          <a:off x="14020800" y="604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51505</xdr:rowOff>
    </xdr:from>
    <xdr:to>
      <xdr:col>64</xdr:col>
      <xdr:colOff>152400</xdr:colOff>
      <xdr:row>36</xdr:row>
      <xdr:rowOff>153105</xdr:rowOff>
    </xdr:to>
    <xdr:sp macro="" textlink="">
      <xdr:nvSpPr>
        <xdr:cNvPr id="412" name="楕円 411"/>
        <xdr:cNvSpPr/>
      </xdr:nvSpPr>
      <xdr:spPr>
        <a:xfrm>
          <a:off x="13462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163282</xdr:rowOff>
    </xdr:from>
    <xdr:ext cx="762000" cy="259045"/>
    <xdr:sp macro="" textlink="">
      <xdr:nvSpPr>
        <xdr:cNvPr id="413" name="テキスト ボックス 412"/>
        <xdr:cNvSpPr txBox="1"/>
      </xdr:nvSpPr>
      <xdr:spPr>
        <a:xfrm>
          <a:off x="13131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月豪雨災害復旧事業の償還や九島大橋整備事業の償還などにより、地方債残高は減となり（</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3,046</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％減）指標は改善され、</a:t>
          </a:r>
          <a:r>
            <a:rPr kumimoji="1" lang="ja-JP" altLang="en-US" sz="1100" b="0" i="0" baseline="0">
              <a:solidFill>
                <a:schemeClr val="dk1"/>
              </a:solidFill>
              <a:effectLst/>
              <a:latin typeface="+mn-lt"/>
              <a:ea typeface="+mn-ea"/>
              <a:cs typeface="+mn-cs"/>
            </a:rPr>
            <a:t>将来負担率は</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年度から該当がない。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引き続き新伊達博物館整備事業などの大規模事業が実施されることや、公共施設等の維持更新等に要する経費が増嵩する見込みであるため、中期的な指標の悪化が懸念される。よって、今後も義務的経費の削減などの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66,981
66,275
468.16
52,749,715
49,498,567
2,461,030
25,608,016
30,924,718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給与改定により職員の人件費が増加したが、</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年度まで継続的に取り組んできた定員適正化計画に基づく職員数の削減を実施してきた結果として、指標は類似団体平均を下回っている。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引き続き、市民サービスの低下を招かないような組織</a:t>
          </a:r>
          <a:r>
            <a:rPr kumimoji="1" lang="ja-JP" altLang="en-US" sz="1100" b="0" i="0" baseline="0">
              <a:solidFill>
                <a:schemeClr val="dk1"/>
              </a:solidFill>
              <a:effectLst/>
              <a:latin typeface="+mn-lt"/>
              <a:ea typeface="+mn-ea"/>
              <a:cs typeface="+mn-cs"/>
            </a:rPr>
            <a:t>編成</a:t>
          </a:r>
          <a:r>
            <a:rPr kumimoji="1" lang="ja-JP" altLang="ja-JP" sz="1100" b="0" i="0" baseline="0">
              <a:solidFill>
                <a:schemeClr val="dk1"/>
              </a:solidFill>
              <a:effectLst/>
              <a:latin typeface="+mn-lt"/>
              <a:ea typeface="+mn-ea"/>
              <a:cs typeface="+mn-cs"/>
            </a:rPr>
            <a:t>や事務の見直しに努め、人件費の抑制に努める。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165100</xdr:rowOff>
    </xdr:to>
    <xdr:cxnSp macro="">
      <xdr:nvCxnSpPr>
        <xdr:cNvPr id="66" name="直線コネクタ 65"/>
        <xdr:cNvCxnSpPr/>
      </xdr:nvCxnSpPr>
      <xdr:spPr>
        <a:xfrm>
          <a:off x="3987800" y="61315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153670</xdr:rowOff>
    </xdr:to>
    <xdr:cxnSp macro="">
      <xdr:nvCxnSpPr>
        <xdr:cNvPr id="69" name="直線コネクタ 68"/>
        <xdr:cNvCxnSpPr/>
      </xdr:nvCxnSpPr>
      <xdr:spPr>
        <a:xfrm flipV="1">
          <a:off x="3098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153670</xdr:rowOff>
    </xdr:to>
    <xdr:cxnSp macro="">
      <xdr:nvCxnSpPr>
        <xdr:cNvPr id="72" name="直線コネクタ 71"/>
        <xdr:cNvCxnSpPr/>
      </xdr:nvCxnSpPr>
      <xdr:spPr>
        <a:xfrm>
          <a:off x="2209800" y="6062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36</xdr:row>
      <xdr:rowOff>27940</xdr:rowOff>
    </xdr:to>
    <xdr:cxnSp macro="">
      <xdr:nvCxnSpPr>
        <xdr:cNvPr id="75" name="直線コネクタ 74"/>
        <xdr:cNvCxnSpPr/>
      </xdr:nvCxnSpPr>
      <xdr:spPr>
        <a:xfrm flipV="1">
          <a:off x="1320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年度より学校給食費を公会計化したことにより需用費が増加し、前年度より悪化したが、</a:t>
          </a:r>
          <a:r>
            <a:rPr kumimoji="1" lang="ja-JP" altLang="ja-JP" sz="1100" b="0" i="0" baseline="0">
              <a:solidFill>
                <a:schemeClr val="dk1"/>
              </a:solidFill>
              <a:effectLst/>
              <a:latin typeface="+mn-lt"/>
              <a:ea typeface="+mn-ea"/>
              <a:cs typeface="+mn-cs"/>
            </a:rPr>
            <a:t>事務事業の効率化の取り組みなどにより、類似団体平均を下回る状況が続いている。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しかしながら、今後、物価高、人件費の高騰により</a:t>
          </a:r>
          <a:r>
            <a:rPr kumimoji="1" lang="ja-JP" altLang="ja-JP" sz="1100" b="0" i="0" baseline="0">
              <a:solidFill>
                <a:schemeClr val="dk1"/>
              </a:solidFill>
              <a:effectLst/>
              <a:latin typeface="+mn-lt"/>
              <a:ea typeface="+mn-ea"/>
              <a:cs typeface="+mn-cs"/>
            </a:rPr>
            <a:t>、指標の上昇が見込まれる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、行政の簡素化・効率化を進め、現水準の維持に努める。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6350</xdr:rowOff>
    </xdr:from>
    <xdr:to>
      <xdr:col>82</xdr:col>
      <xdr:colOff>107950</xdr:colOff>
      <xdr:row>13</xdr:row>
      <xdr:rowOff>146050</xdr:rowOff>
    </xdr:to>
    <xdr:cxnSp macro="">
      <xdr:nvCxnSpPr>
        <xdr:cNvPr id="127" name="直線コネクタ 126"/>
        <xdr:cNvCxnSpPr/>
      </xdr:nvCxnSpPr>
      <xdr:spPr>
        <a:xfrm>
          <a:off x="15671800" y="22352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152400</xdr:rowOff>
    </xdr:from>
    <xdr:to>
      <xdr:col>78</xdr:col>
      <xdr:colOff>69850</xdr:colOff>
      <xdr:row>13</xdr:row>
      <xdr:rowOff>6350</xdr:rowOff>
    </xdr:to>
    <xdr:cxnSp macro="">
      <xdr:nvCxnSpPr>
        <xdr:cNvPr id="130" name="直線コネクタ 129"/>
        <xdr:cNvCxnSpPr/>
      </xdr:nvCxnSpPr>
      <xdr:spPr>
        <a:xfrm>
          <a:off x="14782800" y="220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101600</xdr:rowOff>
    </xdr:from>
    <xdr:to>
      <xdr:col>73</xdr:col>
      <xdr:colOff>180975</xdr:colOff>
      <xdr:row>12</xdr:row>
      <xdr:rowOff>152400</xdr:rowOff>
    </xdr:to>
    <xdr:cxnSp macro="">
      <xdr:nvCxnSpPr>
        <xdr:cNvPr id="133" name="直線コネクタ 132"/>
        <xdr:cNvCxnSpPr/>
      </xdr:nvCxnSpPr>
      <xdr:spPr>
        <a:xfrm>
          <a:off x="13893800" y="215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101600</xdr:rowOff>
    </xdr:from>
    <xdr:to>
      <xdr:col>69</xdr:col>
      <xdr:colOff>92075</xdr:colOff>
      <xdr:row>12</xdr:row>
      <xdr:rowOff>139700</xdr:rowOff>
    </xdr:to>
    <xdr:cxnSp macro="">
      <xdr:nvCxnSpPr>
        <xdr:cNvPr id="136" name="直線コネクタ 135"/>
        <xdr:cNvCxnSpPr/>
      </xdr:nvCxnSpPr>
      <xdr:spPr>
        <a:xfrm flipV="1">
          <a:off x="13004800" y="215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6" name="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7"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127000</xdr:rowOff>
    </xdr:from>
    <xdr:to>
      <xdr:col>78</xdr:col>
      <xdr:colOff>120650</xdr:colOff>
      <xdr:row>13</xdr:row>
      <xdr:rowOff>57150</xdr:rowOff>
    </xdr:to>
    <xdr:sp macro="" textlink="">
      <xdr:nvSpPr>
        <xdr:cNvPr id="148" name="楕円 147"/>
        <xdr:cNvSpPr/>
      </xdr:nvSpPr>
      <xdr:spPr>
        <a:xfrm>
          <a:off x="15621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67327</xdr:rowOff>
    </xdr:from>
    <xdr:ext cx="736600" cy="259045"/>
    <xdr:sp macro="" textlink="">
      <xdr:nvSpPr>
        <xdr:cNvPr id="149" name="テキスト ボックス 148"/>
        <xdr:cNvSpPr txBox="1"/>
      </xdr:nvSpPr>
      <xdr:spPr>
        <a:xfrm>
          <a:off x="15290800" y="195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101600</xdr:rowOff>
    </xdr:from>
    <xdr:to>
      <xdr:col>74</xdr:col>
      <xdr:colOff>31750</xdr:colOff>
      <xdr:row>13</xdr:row>
      <xdr:rowOff>31750</xdr:rowOff>
    </xdr:to>
    <xdr:sp macro="" textlink="">
      <xdr:nvSpPr>
        <xdr:cNvPr id="150" name="楕円 149"/>
        <xdr:cNvSpPr/>
      </xdr:nvSpPr>
      <xdr:spPr>
        <a:xfrm>
          <a:off x="14732000" y="21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41927</xdr:rowOff>
    </xdr:from>
    <xdr:ext cx="762000" cy="259045"/>
    <xdr:sp macro="" textlink="">
      <xdr:nvSpPr>
        <xdr:cNvPr id="151" name="テキスト ボックス 150"/>
        <xdr:cNvSpPr txBox="1"/>
      </xdr:nvSpPr>
      <xdr:spPr>
        <a:xfrm>
          <a:off x="144018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50800</xdr:rowOff>
    </xdr:from>
    <xdr:to>
      <xdr:col>69</xdr:col>
      <xdr:colOff>142875</xdr:colOff>
      <xdr:row>12</xdr:row>
      <xdr:rowOff>152400</xdr:rowOff>
    </xdr:to>
    <xdr:sp macro="" textlink="">
      <xdr:nvSpPr>
        <xdr:cNvPr id="152" name="楕円 151"/>
        <xdr:cNvSpPr/>
      </xdr:nvSpPr>
      <xdr:spPr>
        <a:xfrm>
          <a:off x="13843000" y="21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162577</xdr:rowOff>
    </xdr:from>
    <xdr:ext cx="762000" cy="259045"/>
    <xdr:sp macro="" textlink="">
      <xdr:nvSpPr>
        <xdr:cNvPr id="153" name="テキスト ボックス 152"/>
        <xdr:cNvSpPr txBox="1"/>
      </xdr:nvSpPr>
      <xdr:spPr>
        <a:xfrm>
          <a:off x="135128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88900</xdr:rowOff>
    </xdr:from>
    <xdr:to>
      <xdr:col>65</xdr:col>
      <xdr:colOff>53975</xdr:colOff>
      <xdr:row>13</xdr:row>
      <xdr:rowOff>19050</xdr:rowOff>
    </xdr:to>
    <xdr:sp macro="" textlink="">
      <xdr:nvSpPr>
        <xdr:cNvPr id="154" name="楕円 153"/>
        <xdr:cNvSpPr/>
      </xdr:nvSpPr>
      <xdr:spPr>
        <a:xfrm>
          <a:off x="12954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29227</xdr:rowOff>
    </xdr:from>
    <xdr:ext cx="762000" cy="259045"/>
    <xdr:sp macro="" textlink="">
      <xdr:nvSpPr>
        <xdr:cNvPr id="155" name="テキスト ボックス 154"/>
        <xdr:cNvSpPr txBox="1"/>
      </xdr:nvSpPr>
      <xdr:spPr>
        <a:xfrm>
          <a:off x="126238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教育・保育給付</a:t>
          </a:r>
          <a:r>
            <a:rPr kumimoji="1" lang="ja-JP" altLang="ja-JP" sz="1100" b="0" i="0" baseline="0">
              <a:solidFill>
                <a:schemeClr val="dk1"/>
              </a:solidFill>
              <a:effectLst/>
              <a:latin typeface="+mn-lt"/>
              <a:ea typeface="+mn-ea"/>
              <a:cs typeface="+mn-cs"/>
            </a:rPr>
            <a:t>における</a:t>
          </a:r>
          <a:r>
            <a:rPr kumimoji="1" lang="ja-JP" altLang="en-US" sz="1100" b="0" i="0" baseline="0">
              <a:solidFill>
                <a:schemeClr val="dk1"/>
              </a:solidFill>
              <a:effectLst/>
              <a:latin typeface="+mn-lt"/>
              <a:ea typeface="+mn-ea"/>
              <a:cs typeface="+mn-cs"/>
            </a:rPr>
            <a:t>施設給付費等</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となったこと等により前年度より悪化しているものの、依然として類似団体平均を下回っている。今後は、全国平均を上回る高齢化率（令和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a:t>
          </a:r>
          <a:r>
            <a:rPr kumimoji="1" lang="en-US" altLang="ja-JP" sz="1100" b="0" i="0" baseline="0">
              <a:solidFill>
                <a:schemeClr val="dk1"/>
              </a:solidFill>
              <a:effectLst/>
              <a:latin typeface="+mn-lt"/>
              <a:ea typeface="+mn-ea"/>
              <a:cs typeface="+mn-cs"/>
            </a:rPr>
            <a:t>41.2</a:t>
          </a:r>
          <a:r>
            <a:rPr kumimoji="1" lang="ja-JP" altLang="ja-JP" sz="1100" b="0" i="0" baseline="0">
              <a:solidFill>
                <a:schemeClr val="dk1"/>
              </a:solidFill>
              <a:effectLst/>
              <a:latin typeface="+mn-lt"/>
              <a:ea typeface="+mn-ea"/>
              <a:cs typeface="+mn-cs"/>
            </a:rPr>
            <a:t>％）などの影響により</a:t>
          </a:r>
          <a:r>
            <a:rPr lang="ja-JP" altLang="ja-JP" sz="1100" b="0" i="0" baseline="0">
              <a:solidFill>
                <a:schemeClr val="dk1"/>
              </a:solidFill>
              <a:effectLst/>
              <a:latin typeface="+mn-lt"/>
              <a:ea typeface="+mn-ea"/>
              <a:cs typeface="+mn-cs"/>
            </a:rPr>
            <a:t>扶助費の増加</a:t>
          </a:r>
          <a:r>
            <a:rPr kumimoji="1" lang="ja-JP" altLang="ja-JP" sz="1100" b="0" i="0" baseline="0">
              <a:solidFill>
                <a:schemeClr val="dk1"/>
              </a:solidFill>
              <a:effectLst/>
              <a:latin typeface="+mn-lt"/>
              <a:ea typeface="+mn-ea"/>
              <a:cs typeface="+mn-cs"/>
            </a:rPr>
            <a:t>が懸念されるため、引き続き、行政の簡素化・効率化による他の経常経費の抑制･削減に努める。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19558</xdr:rowOff>
    </xdr:from>
    <xdr:to>
      <xdr:col>24</xdr:col>
      <xdr:colOff>25400</xdr:colOff>
      <xdr:row>55</xdr:row>
      <xdr:rowOff>83566</xdr:rowOff>
    </xdr:to>
    <xdr:cxnSp macro="">
      <xdr:nvCxnSpPr>
        <xdr:cNvPr id="186" name="直線コネクタ 185"/>
        <xdr:cNvCxnSpPr/>
      </xdr:nvCxnSpPr>
      <xdr:spPr>
        <a:xfrm>
          <a:off x="3987800" y="94493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154432</xdr:rowOff>
    </xdr:from>
    <xdr:to>
      <xdr:col>19</xdr:col>
      <xdr:colOff>187325</xdr:colOff>
      <xdr:row>55</xdr:row>
      <xdr:rowOff>19558</xdr:rowOff>
    </xdr:to>
    <xdr:cxnSp macro="">
      <xdr:nvCxnSpPr>
        <xdr:cNvPr id="189" name="直線コネクタ 188"/>
        <xdr:cNvCxnSpPr/>
      </xdr:nvCxnSpPr>
      <xdr:spPr>
        <a:xfrm>
          <a:off x="3098800" y="94127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154432</xdr:rowOff>
    </xdr:from>
    <xdr:to>
      <xdr:col>15</xdr:col>
      <xdr:colOff>98425</xdr:colOff>
      <xdr:row>54</xdr:row>
      <xdr:rowOff>163576</xdr:rowOff>
    </xdr:to>
    <xdr:cxnSp macro="">
      <xdr:nvCxnSpPr>
        <xdr:cNvPr id="192" name="直線コネクタ 191"/>
        <xdr:cNvCxnSpPr/>
      </xdr:nvCxnSpPr>
      <xdr:spPr>
        <a:xfrm flipV="1">
          <a:off x="2209800" y="9412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108712</xdr:rowOff>
    </xdr:from>
    <xdr:to>
      <xdr:col>11</xdr:col>
      <xdr:colOff>9525</xdr:colOff>
      <xdr:row>54</xdr:row>
      <xdr:rowOff>163576</xdr:rowOff>
    </xdr:to>
    <xdr:cxnSp macro="">
      <xdr:nvCxnSpPr>
        <xdr:cNvPr id="195" name="直線コネクタ 194"/>
        <xdr:cNvCxnSpPr/>
      </xdr:nvCxnSpPr>
      <xdr:spPr>
        <a:xfrm>
          <a:off x="1320800" y="9367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32766</xdr:rowOff>
    </xdr:from>
    <xdr:to>
      <xdr:col>24</xdr:col>
      <xdr:colOff>76200</xdr:colOff>
      <xdr:row>55</xdr:row>
      <xdr:rowOff>134366</xdr:rowOff>
    </xdr:to>
    <xdr:sp macro="" textlink="">
      <xdr:nvSpPr>
        <xdr:cNvPr id="205" name="楕円 204"/>
        <xdr:cNvSpPr/>
      </xdr:nvSpPr>
      <xdr:spPr>
        <a:xfrm>
          <a:off x="4775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49293</xdr:rowOff>
    </xdr:from>
    <xdr:ext cx="762000" cy="259045"/>
    <xdr:sp macro="" textlink="">
      <xdr:nvSpPr>
        <xdr:cNvPr id="206" name="扶助費該当値テキスト"/>
        <xdr:cNvSpPr txBox="1"/>
      </xdr:nvSpPr>
      <xdr:spPr>
        <a:xfrm>
          <a:off x="4914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140208</xdr:rowOff>
    </xdr:from>
    <xdr:to>
      <xdr:col>20</xdr:col>
      <xdr:colOff>38100</xdr:colOff>
      <xdr:row>55</xdr:row>
      <xdr:rowOff>70358</xdr:rowOff>
    </xdr:to>
    <xdr:sp macro="" textlink="">
      <xdr:nvSpPr>
        <xdr:cNvPr id="207" name="楕円 206"/>
        <xdr:cNvSpPr/>
      </xdr:nvSpPr>
      <xdr:spPr>
        <a:xfrm>
          <a:off x="3937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80535</xdr:rowOff>
    </xdr:from>
    <xdr:ext cx="736600" cy="259045"/>
    <xdr:sp macro="" textlink="">
      <xdr:nvSpPr>
        <xdr:cNvPr id="208" name="テキスト ボックス 207"/>
        <xdr:cNvSpPr txBox="1"/>
      </xdr:nvSpPr>
      <xdr:spPr>
        <a:xfrm>
          <a:off x="3606800" y="91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103632</xdr:rowOff>
    </xdr:from>
    <xdr:to>
      <xdr:col>15</xdr:col>
      <xdr:colOff>149225</xdr:colOff>
      <xdr:row>55</xdr:row>
      <xdr:rowOff>33782</xdr:rowOff>
    </xdr:to>
    <xdr:sp macro="" textlink="">
      <xdr:nvSpPr>
        <xdr:cNvPr id="209" name="楕円 208"/>
        <xdr:cNvSpPr/>
      </xdr:nvSpPr>
      <xdr:spPr>
        <a:xfrm>
          <a:off x="3048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43959</xdr:rowOff>
    </xdr:from>
    <xdr:ext cx="762000" cy="259045"/>
    <xdr:sp macro="" textlink="">
      <xdr:nvSpPr>
        <xdr:cNvPr id="210" name="テキスト ボックス 209"/>
        <xdr:cNvSpPr txBox="1"/>
      </xdr:nvSpPr>
      <xdr:spPr>
        <a:xfrm>
          <a:off x="2717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112776</xdr:rowOff>
    </xdr:from>
    <xdr:to>
      <xdr:col>11</xdr:col>
      <xdr:colOff>60325</xdr:colOff>
      <xdr:row>55</xdr:row>
      <xdr:rowOff>42926</xdr:rowOff>
    </xdr:to>
    <xdr:sp macro="" textlink="">
      <xdr:nvSpPr>
        <xdr:cNvPr id="211" name="楕円 210"/>
        <xdr:cNvSpPr/>
      </xdr:nvSpPr>
      <xdr:spPr>
        <a:xfrm>
          <a:off x="2159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53103</xdr:rowOff>
    </xdr:from>
    <xdr:ext cx="762000" cy="259045"/>
    <xdr:sp macro="" textlink="">
      <xdr:nvSpPr>
        <xdr:cNvPr id="212" name="テキスト ボックス 211"/>
        <xdr:cNvSpPr txBox="1"/>
      </xdr:nvSpPr>
      <xdr:spPr>
        <a:xfrm>
          <a:off x="1828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57912</xdr:rowOff>
    </xdr:from>
    <xdr:to>
      <xdr:col>6</xdr:col>
      <xdr:colOff>171450</xdr:colOff>
      <xdr:row>54</xdr:row>
      <xdr:rowOff>159512</xdr:rowOff>
    </xdr:to>
    <xdr:sp macro="" textlink="">
      <xdr:nvSpPr>
        <xdr:cNvPr id="213" name="楕円 212"/>
        <xdr:cNvSpPr/>
      </xdr:nvSpPr>
      <xdr:spPr>
        <a:xfrm>
          <a:off x="1270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169689</xdr:rowOff>
    </xdr:from>
    <xdr:ext cx="762000" cy="259045"/>
    <xdr:sp macro="" textlink="">
      <xdr:nvSpPr>
        <xdr:cNvPr id="214" name="テキスト ボックス 213"/>
        <xdr:cNvSpPr txBox="1"/>
      </xdr:nvSpPr>
      <xdr:spPr>
        <a:xfrm>
          <a:off x="939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年度より</a:t>
          </a:r>
          <a:r>
            <a:rPr kumimoji="1" lang="ja-JP" altLang="en-US" sz="1100" b="0" i="0" baseline="0">
              <a:solidFill>
                <a:schemeClr val="dk1"/>
              </a:solidFill>
              <a:effectLst/>
              <a:latin typeface="+mn-lt"/>
              <a:ea typeface="+mn-ea"/>
              <a:cs typeface="+mn-cs"/>
            </a:rPr>
            <a:t>小規模下水道事業特別会計、介護保険事業特別会計</a:t>
          </a:r>
          <a:r>
            <a:rPr kumimoji="1" lang="ja-JP" altLang="ja-JP" sz="1100" b="0" i="0" baseline="0">
              <a:solidFill>
                <a:schemeClr val="dk1"/>
              </a:solidFill>
              <a:effectLst/>
              <a:latin typeface="+mn-lt"/>
              <a:ea typeface="+mn-ea"/>
              <a:cs typeface="+mn-cs"/>
            </a:rPr>
            <a:t>が法適化した</a:t>
          </a:r>
          <a:r>
            <a:rPr kumimoji="1" lang="ja-JP" altLang="en-US" sz="1100" b="0" i="0" baseline="0">
              <a:solidFill>
                <a:schemeClr val="dk1"/>
              </a:solidFill>
              <a:effectLst/>
              <a:latin typeface="+mn-lt"/>
              <a:ea typeface="+mn-ea"/>
              <a:cs typeface="+mn-cs"/>
            </a:rPr>
            <a:t>が、後期高齢者医療特別会計等への</a:t>
          </a:r>
          <a:r>
            <a:rPr kumimoji="1" lang="ja-JP" altLang="ja-JP" sz="1100" b="0" i="0" baseline="0">
              <a:solidFill>
                <a:schemeClr val="dk1"/>
              </a:solidFill>
              <a:effectLst/>
              <a:latin typeface="+mn-lt"/>
              <a:ea typeface="+mn-ea"/>
              <a:cs typeface="+mn-cs"/>
            </a:rPr>
            <a:t>繰出金が</a:t>
          </a:r>
          <a:r>
            <a:rPr kumimoji="1" lang="ja-JP" altLang="en-US" sz="1100" b="0" i="0" baseline="0">
              <a:solidFill>
                <a:schemeClr val="dk1"/>
              </a:solidFill>
              <a:effectLst/>
              <a:latin typeface="+mn-lt"/>
              <a:ea typeface="+mn-ea"/>
              <a:cs typeface="+mn-cs"/>
            </a:rPr>
            <a:t>増加したことにより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前年度と同程度となった。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今後、特別会計における独立採算の原則に立ち返り、料金などの適正化を図ることなどにより、税収を主な財源とする普通会計の負担額を減らしていくよう努める。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69850</xdr:rowOff>
    </xdr:to>
    <xdr:cxnSp macro="">
      <xdr:nvCxnSpPr>
        <xdr:cNvPr id="247" name="直線コネクタ 246"/>
        <xdr:cNvCxnSpPr/>
      </xdr:nvCxnSpPr>
      <xdr:spPr>
        <a:xfrm>
          <a:off x="15671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69850</xdr:rowOff>
    </xdr:to>
    <xdr:cxnSp macro="">
      <xdr:nvCxnSpPr>
        <xdr:cNvPr id="250" name="直線コネクタ 249"/>
        <xdr:cNvCxnSpPr/>
      </xdr:nvCxnSpPr>
      <xdr:spPr>
        <a:xfrm>
          <a:off x="14782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54</xdr:row>
      <xdr:rowOff>165100</xdr:rowOff>
    </xdr:to>
    <xdr:cxnSp macro="">
      <xdr:nvCxnSpPr>
        <xdr:cNvPr id="253" name="直線コネクタ 252"/>
        <xdr:cNvCxnSpPr/>
      </xdr:nvCxnSpPr>
      <xdr:spPr>
        <a:xfrm>
          <a:off x="13893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88900</xdr:rowOff>
    </xdr:to>
    <xdr:cxnSp macro="">
      <xdr:nvCxnSpPr>
        <xdr:cNvPr id="256" name="直線コネクタ 255"/>
        <xdr:cNvCxnSpPr/>
      </xdr:nvCxnSpPr>
      <xdr:spPr>
        <a:xfrm flipV="1">
          <a:off x="13004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6" name="楕円 265"/>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7"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8" name="楕円 267"/>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9" name="テキスト ボックス 268"/>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0" name="楕円 269"/>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1" name="テキスト ボックス 270"/>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2" name="楕円 271"/>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3" name="テキスト ボックス 272"/>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一部事務組合、市立３病院及び下水道事業への負担金が多額になっていることにより、類似団体平均を上回る状況が続いている。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各種団体への補助金については、効率的・効果的な運用を図るため、統一的な基準に基づく客観的な審査を行い、引き続き整理適正化に努める。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6985</xdr:rowOff>
    </xdr:from>
    <xdr:to>
      <xdr:col>82</xdr:col>
      <xdr:colOff>107950</xdr:colOff>
      <xdr:row>40</xdr:row>
      <xdr:rowOff>29845</xdr:rowOff>
    </xdr:to>
    <xdr:cxnSp macro="">
      <xdr:nvCxnSpPr>
        <xdr:cNvPr id="303" name="直線コネクタ 302"/>
        <xdr:cNvCxnSpPr/>
      </xdr:nvCxnSpPr>
      <xdr:spPr>
        <a:xfrm>
          <a:off x="15671800" y="68649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6985</xdr:rowOff>
    </xdr:from>
    <xdr:to>
      <xdr:col>78</xdr:col>
      <xdr:colOff>69850</xdr:colOff>
      <xdr:row>40</xdr:row>
      <xdr:rowOff>18415</xdr:rowOff>
    </xdr:to>
    <xdr:cxnSp macro="">
      <xdr:nvCxnSpPr>
        <xdr:cNvPr id="306" name="直線コネクタ 305"/>
        <xdr:cNvCxnSpPr/>
      </xdr:nvCxnSpPr>
      <xdr:spPr>
        <a:xfrm flipV="1">
          <a:off x="14782800" y="68649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18415</xdr:rowOff>
    </xdr:from>
    <xdr:to>
      <xdr:col>73</xdr:col>
      <xdr:colOff>180975</xdr:colOff>
      <xdr:row>40</xdr:row>
      <xdr:rowOff>41275</xdr:rowOff>
    </xdr:to>
    <xdr:cxnSp macro="">
      <xdr:nvCxnSpPr>
        <xdr:cNvPr id="309" name="直線コネクタ 308"/>
        <xdr:cNvCxnSpPr/>
      </xdr:nvCxnSpPr>
      <xdr:spPr>
        <a:xfrm flipV="1">
          <a:off x="13893800" y="68764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1270</xdr:rowOff>
    </xdr:from>
    <xdr:to>
      <xdr:col>69</xdr:col>
      <xdr:colOff>92075</xdr:colOff>
      <xdr:row>40</xdr:row>
      <xdr:rowOff>41275</xdr:rowOff>
    </xdr:to>
    <xdr:cxnSp macro="">
      <xdr:nvCxnSpPr>
        <xdr:cNvPr id="312" name="直線コネクタ 311"/>
        <xdr:cNvCxnSpPr/>
      </xdr:nvCxnSpPr>
      <xdr:spPr>
        <a:xfrm>
          <a:off x="13004800" y="6859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150495</xdr:rowOff>
    </xdr:from>
    <xdr:to>
      <xdr:col>82</xdr:col>
      <xdr:colOff>158750</xdr:colOff>
      <xdr:row>40</xdr:row>
      <xdr:rowOff>80645</xdr:rowOff>
    </xdr:to>
    <xdr:sp macro="" textlink="">
      <xdr:nvSpPr>
        <xdr:cNvPr id="322" name="楕円 321"/>
        <xdr:cNvSpPr/>
      </xdr:nvSpPr>
      <xdr:spPr>
        <a:xfrm>
          <a:off x="164592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122572</xdr:rowOff>
    </xdr:from>
    <xdr:ext cx="762000" cy="259045"/>
    <xdr:sp macro="" textlink="">
      <xdr:nvSpPr>
        <xdr:cNvPr id="323" name="補助費等該当値テキスト"/>
        <xdr:cNvSpPr txBox="1"/>
      </xdr:nvSpPr>
      <xdr:spPr>
        <a:xfrm>
          <a:off x="16598900" y="68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127635</xdr:rowOff>
    </xdr:from>
    <xdr:to>
      <xdr:col>78</xdr:col>
      <xdr:colOff>120650</xdr:colOff>
      <xdr:row>40</xdr:row>
      <xdr:rowOff>57785</xdr:rowOff>
    </xdr:to>
    <xdr:sp macro="" textlink="">
      <xdr:nvSpPr>
        <xdr:cNvPr id="324" name="楕円 323"/>
        <xdr:cNvSpPr/>
      </xdr:nvSpPr>
      <xdr:spPr>
        <a:xfrm>
          <a:off x="15621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42562</xdr:rowOff>
    </xdr:from>
    <xdr:ext cx="736600" cy="259045"/>
    <xdr:sp macro="" textlink="">
      <xdr:nvSpPr>
        <xdr:cNvPr id="325" name="テキスト ボックス 324"/>
        <xdr:cNvSpPr txBox="1"/>
      </xdr:nvSpPr>
      <xdr:spPr>
        <a:xfrm>
          <a:off x="15290800" y="690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139065</xdr:rowOff>
    </xdr:from>
    <xdr:to>
      <xdr:col>74</xdr:col>
      <xdr:colOff>31750</xdr:colOff>
      <xdr:row>40</xdr:row>
      <xdr:rowOff>69215</xdr:rowOff>
    </xdr:to>
    <xdr:sp macro="" textlink="">
      <xdr:nvSpPr>
        <xdr:cNvPr id="326" name="楕円 325"/>
        <xdr:cNvSpPr/>
      </xdr:nvSpPr>
      <xdr:spPr>
        <a:xfrm>
          <a:off x="1473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53992</xdr:rowOff>
    </xdr:from>
    <xdr:ext cx="762000" cy="259045"/>
    <xdr:sp macro="" textlink="">
      <xdr:nvSpPr>
        <xdr:cNvPr id="327" name="テキスト ボックス 326"/>
        <xdr:cNvSpPr txBox="1"/>
      </xdr:nvSpPr>
      <xdr:spPr>
        <a:xfrm>
          <a:off x="14401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161925</xdr:rowOff>
    </xdr:from>
    <xdr:to>
      <xdr:col>69</xdr:col>
      <xdr:colOff>142875</xdr:colOff>
      <xdr:row>40</xdr:row>
      <xdr:rowOff>92075</xdr:rowOff>
    </xdr:to>
    <xdr:sp macro="" textlink="">
      <xdr:nvSpPr>
        <xdr:cNvPr id="328" name="楕円 327"/>
        <xdr:cNvSpPr/>
      </xdr:nvSpPr>
      <xdr:spPr>
        <a:xfrm>
          <a:off x="13843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76852</xdr:rowOff>
    </xdr:from>
    <xdr:ext cx="762000" cy="259045"/>
    <xdr:sp macro="" textlink="">
      <xdr:nvSpPr>
        <xdr:cNvPr id="329" name="テキスト ボックス 328"/>
        <xdr:cNvSpPr txBox="1"/>
      </xdr:nvSpPr>
      <xdr:spPr>
        <a:xfrm>
          <a:off x="13512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121920</xdr:rowOff>
    </xdr:from>
    <xdr:to>
      <xdr:col>65</xdr:col>
      <xdr:colOff>53975</xdr:colOff>
      <xdr:row>40</xdr:row>
      <xdr:rowOff>52070</xdr:rowOff>
    </xdr:to>
    <xdr:sp macro="" textlink="">
      <xdr:nvSpPr>
        <xdr:cNvPr id="330" name="楕円 329"/>
        <xdr:cNvSpPr/>
      </xdr:nvSpPr>
      <xdr:spPr>
        <a:xfrm>
          <a:off x="12954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36847</xdr:rowOff>
    </xdr:from>
    <xdr:ext cx="762000" cy="259045"/>
    <xdr:sp macro="" textlink="">
      <xdr:nvSpPr>
        <xdr:cNvPr id="331" name="テキスト ボックス 330"/>
        <xdr:cNvSpPr txBox="1"/>
      </xdr:nvSpPr>
      <xdr:spPr>
        <a:xfrm>
          <a:off x="126238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月豪雨災害に係る災害復旧債や</a:t>
          </a:r>
          <a:r>
            <a:rPr kumimoji="1" lang="ja-JP" altLang="en-US" sz="1100" b="0" i="0" baseline="0">
              <a:solidFill>
                <a:schemeClr val="dk1"/>
              </a:solidFill>
              <a:effectLst/>
              <a:latin typeface="+mn-lt"/>
              <a:ea typeface="+mn-ea"/>
              <a:cs typeface="+mn-cs"/>
            </a:rPr>
            <a:t>臨時財政対策債</a:t>
          </a:r>
          <a:r>
            <a:rPr kumimoji="1" lang="ja-JP" altLang="ja-JP" sz="1100" b="0" i="0" baseline="0">
              <a:solidFill>
                <a:schemeClr val="dk1"/>
              </a:solidFill>
              <a:effectLst/>
              <a:latin typeface="+mn-lt"/>
              <a:ea typeface="+mn-ea"/>
              <a:cs typeface="+mn-cs"/>
            </a:rPr>
            <a:t>にかかる償還</a:t>
          </a:r>
          <a:r>
            <a:rPr kumimoji="1" lang="ja-JP" altLang="en-US" sz="1100" b="0" i="0" baseline="0">
              <a:solidFill>
                <a:schemeClr val="dk1"/>
              </a:solidFill>
              <a:effectLst/>
              <a:latin typeface="+mn-lt"/>
              <a:ea typeface="+mn-ea"/>
              <a:cs typeface="+mn-cs"/>
            </a:rPr>
            <a:t>の一部終了</a:t>
          </a:r>
          <a:r>
            <a:rPr kumimoji="1" lang="ja-JP" altLang="ja-JP" sz="1100" b="0" i="0" baseline="0">
              <a:solidFill>
                <a:schemeClr val="dk1"/>
              </a:solidFill>
              <a:effectLst/>
              <a:latin typeface="+mn-lt"/>
              <a:ea typeface="+mn-ea"/>
              <a:cs typeface="+mn-cs"/>
            </a:rPr>
            <a:t>等に伴い</a:t>
          </a:r>
          <a:r>
            <a:rPr kumimoji="1" lang="ja-JP" altLang="en-US" sz="1100" b="0" i="0" baseline="0">
              <a:solidFill>
                <a:schemeClr val="dk1"/>
              </a:solidFill>
              <a:effectLst/>
              <a:latin typeface="+mn-lt"/>
              <a:ea typeface="+mn-ea"/>
              <a:cs typeface="+mn-cs"/>
            </a:rPr>
            <a:t>減少し</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しかしながら</a:t>
          </a:r>
          <a:r>
            <a:rPr kumimoji="1" lang="ja-JP" altLang="ja-JP" sz="1100" b="0" i="0" baseline="0">
              <a:solidFill>
                <a:schemeClr val="dk1"/>
              </a:solidFill>
              <a:effectLst/>
              <a:latin typeface="+mn-lt"/>
              <a:ea typeface="+mn-ea"/>
              <a:cs typeface="+mn-cs"/>
            </a:rPr>
            <a:t>、都市再生整備事業や吉田中学校改築事業等の大型事業が控えているため、中期的に悪化することが見込まれる。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今後も、計画的な地方債の発行に努め、後年度に過度の負担を残さないよう健全な財政運営に努める。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79</xdr:row>
      <xdr:rowOff>127000</xdr:rowOff>
    </xdr:to>
    <xdr:cxnSp macro="">
      <xdr:nvCxnSpPr>
        <xdr:cNvPr id="368" name="直線コネクタ 367"/>
        <xdr:cNvCxnSpPr/>
      </xdr:nvCxnSpPr>
      <xdr:spPr>
        <a:xfrm flipV="1">
          <a:off x="3987800" y="132715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79375</xdr:rowOff>
    </xdr:from>
    <xdr:to>
      <xdr:col>19</xdr:col>
      <xdr:colOff>187325</xdr:colOff>
      <xdr:row>79</xdr:row>
      <xdr:rowOff>127000</xdr:rowOff>
    </xdr:to>
    <xdr:cxnSp macro="">
      <xdr:nvCxnSpPr>
        <xdr:cNvPr id="371" name="直線コネクタ 370"/>
        <xdr:cNvCxnSpPr/>
      </xdr:nvCxnSpPr>
      <xdr:spPr>
        <a:xfrm>
          <a:off x="3098800" y="13623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98425</xdr:rowOff>
    </xdr:from>
    <xdr:to>
      <xdr:col>15</xdr:col>
      <xdr:colOff>98425</xdr:colOff>
      <xdr:row>79</xdr:row>
      <xdr:rowOff>79375</xdr:rowOff>
    </xdr:to>
    <xdr:cxnSp macro="">
      <xdr:nvCxnSpPr>
        <xdr:cNvPr id="374" name="直線コネクタ 373"/>
        <xdr:cNvCxnSpPr/>
      </xdr:nvCxnSpPr>
      <xdr:spPr>
        <a:xfrm>
          <a:off x="2209800" y="134715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79375</xdr:rowOff>
    </xdr:from>
    <xdr:to>
      <xdr:col>11</xdr:col>
      <xdr:colOff>9525</xdr:colOff>
      <xdr:row>78</xdr:row>
      <xdr:rowOff>98425</xdr:rowOff>
    </xdr:to>
    <xdr:cxnSp macro="">
      <xdr:nvCxnSpPr>
        <xdr:cNvPr id="377" name="直線コネクタ 376"/>
        <xdr:cNvCxnSpPr/>
      </xdr:nvCxnSpPr>
      <xdr:spPr>
        <a:xfrm>
          <a:off x="1320800" y="132810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1" name="テキスト ボックス 380"/>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7" name="楕円 386"/>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8" name="公債費該当値テキスト"/>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76200</xdr:rowOff>
    </xdr:from>
    <xdr:to>
      <xdr:col>20</xdr:col>
      <xdr:colOff>38100</xdr:colOff>
      <xdr:row>80</xdr:row>
      <xdr:rowOff>6350</xdr:rowOff>
    </xdr:to>
    <xdr:sp macro="" textlink="">
      <xdr:nvSpPr>
        <xdr:cNvPr id="389" name="楕円 388"/>
        <xdr:cNvSpPr/>
      </xdr:nvSpPr>
      <xdr:spPr>
        <a:xfrm>
          <a:off x="3937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162577</xdr:rowOff>
    </xdr:from>
    <xdr:ext cx="736600" cy="259045"/>
    <xdr:sp macro="" textlink="">
      <xdr:nvSpPr>
        <xdr:cNvPr id="390" name="テキスト ボックス 389"/>
        <xdr:cNvSpPr txBox="1"/>
      </xdr:nvSpPr>
      <xdr:spPr>
        <a:xfrm>
          <a:off x="3606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28575</xdr:rowOff>
    </xdr:from>
    <xdr:to>
      <xdr:col>15</xdr:col>
      <xdr:colOff>149225</xdr:colOff>
      <xdr:row>79</xdr:row>
      <xdr:rowOff>130175</xdr:rowOff>
    </xdr:to>
    <xdr:sp macro="" textlink="">
      <xdr:nvSpPr>
        <xdr:cNvPr id="391" name="楕円 390"/>
        <xdr:cNvSpPr/>
      </xdr:nvSpPr>
      <xdr:spPr>
        <a:xfrm>
          <a:off x="3048000" y="135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114952</xdr:rowOff>
    </xdr:from>
    <xdr:ext cx="762000" cy="259045"/>
    <xdr:sp macro="" textlink="">
      <xdr:nvSpPr>
        <xdr:cNvPr id="392" name="テキスト ボックス 391"/>
        <xdr:cNvSpPr txBox="1"/>
      </xdr:nvSpPr>
      <xdr:spPr>
        <a:xfrm>
          <a:off x="2717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47625</xdr:rowOff>
    </xdr:from>
    <xdr:to>
      <xdr:col>11</xdr:col>
      <xdr:colOff>60325</xdr:colOff>
      <xdr:row>78</xdr:row>
      <xdr:rowOff>149225</xdr:rowOff>
    </xdr:to>
    <xdr:sp macro="" textlink="">
      <xdr:nvSpPr>
        <xdr:cNvPr id="393" name="楕円 392"/>
        <xdr:cNvSpPr/>
      </xdr:nvSpPr>
      <xdr:spPr>
        <a:xfrm>
          <a:off x="2159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134002</xdr:rowOff>
    </xdr:from>
    <xdr:ext cx="762000" cy="259045"/>
    <xdr:sp macro="" textlink="">
      <xdr:nvSpPr>
        <xdr:cNvPr id="394" name="テキスト ボックス 393"/>
        <xdr:cNvSpPr txBox="1"/>
      </xdr:nvSpPr>
      <xdr:spPr>
        <a:xfrm>
          <a:off x="18288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28575</xdr:rowOff>
    </xdr:from>
    <xdr:to>
      <xdr:col>6</xdr:col>
      <xdr:colOff>171450</xdr:colOff>
      <xdr:row>77</xdr:row>
      <xdr:rowOff>130175</xdr:rowOff>
    </xdr:to>
    <xdr:sp macro="" textlink="">
      <xdr:nvSpPr>
        <xdr:cNvPr id="395" name="楕円 394"/>
        <xdr:cNvSpPr/>
      </xdr:nvSpPr>
      <xdr:spPr>
        <a:xfrm>
          <a:off x="127000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140352</xdr:rowOff>
    </xdr:from>
    <xdr:ext cx="762000" cy="259045"/>
    <xdr:sp macro="" textlink="">
      <xdr:nvSpPr>
        <xdr:cNvPr id="396" name="テキスト ボックス 395"/>
        <xdr:cNvSpPr txBox="1"/>
      </xdr:nvSpPr>
      <xdr:spPr>
        <a:xfrm>
          <a:off x="939800" y="1299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公債費以外で見た場合、類似団体平均を下回っているが、</a:t>
          </a:r>
          <a:r>
            <a:rPr kumimoji="1" lang="ja-JP" altLang="en-US" sz="1100" b="0" i="0" baseline="0">
              <a:solidFill>
                <a:schemeClr val="dk1"/>
              </a:solidFill>
              <a:effectLst/>
              <a:latin typeface="+mn-lt"/>
              <a:ea typeface="+mn-ea"/>
              <a:cs typeface="+mn-cs"/>
            </a:rPr>
            <a:t>人件費や</a:t>
          </a:r>
          <a:r>
            <a:rPr kumimoji="1" lang="ja-JP" altLang="ja-JP" sz="1100" b="0" i="0" baseline="0">
              <a:solidFill>
                <a:schemeClr val="dk1"/>
              </a:solidFill>
              <a:effectLst/>
              <a:latin typeface="+mn-lt"/>
              <a:ea typeface="+mn-ea"/>
              <a:cs typeface="+mn-cs"/>
            </a:rPr>
            <a:t>補助費</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などの割合は高く</a:t>
          </a:r>
          <a:r>
            <a:rPr kumimoji="1" lang="ja-JP" altLang="en-US" sz="1100" b="0" i="0" baseline="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行財政改革による行政の簡素化・効率化、補助金の整理適正化、受益者負担の適正化などにより、経常経費の削減に努める。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109855</xdr:rowOff>
    </xdr:from>
    <xdr:to>
      <xdr:col>82</xdr:col>
      <xdr:colOff>107950</xdr:colOff>
      <xdr:row>75</xdr:row>
      <xdr:rowOff>46990</xdr:rowOff>
    </xdr:to>
    <xdr:cxnSp macro="">
      <xdr:nvCxnSpPr>
        <xdr:cNvPr id="425" name="直線コネクタ 424"/>
        <xdr:cNvCxnSpPr/>
      </xdr:nvCxnSpPr>
      <xdr:spPr>
        <a:xfrm>
          <a:off x="15671800" y="12625705"/>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81280</xdr:rowOff>
    </xdr:from>
    <xdr:to>
      <xdr:col>78</xdr:col>
      <xdr:colOff>69850</xdr:colOff>
      <xdr:row>73</xdr:row>
      <xdr:rowOff>109855</xdr:rowOff>
    </xdr:to>
    <xdr:cxnSp macro="">
      <xdr:nvCxnSpPr>
        <xdr:cNvPr id="428" name="直線コネクタ 427"/>
        <xdr:cNvCxnSpPr/>
      </xdr:nvCxnSpPr>
      <xdr:spPr>
        <a:xfrm>
          <a:off x="14782800" y="125971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30" name="テキスト ボックス 429"/>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18415</xdr:rowOff>
    </xdr:from>
    <xdr:to>
      <xdr:col>73</xdr:col>
      <xdr:colOff>180975</xdr:colOff>
      <xdr:row>73</xdr:row>
      <xdr:rowOff>81280</xdr:rowOff>
    </xdr:to>
    <xdr:cxnSp macro="">
      <xdr:nvCxnSpPr>
        <xdr:cNvPr id="431" name="直線コネクタ 430"/>
        <xdr:cNvCxnSpPr/>
      </xdr:nvCxnSpPr>
      <xdr:spPr>
        <a:xfrm>
          <a:off x="13893800" y="125342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33" name="テキスト ボックス 432"/>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18415</xdr:rowOff>
    </xdr:from>
    <xdr:to>
      <xdr:col>69</xdr:col>
      <xdr:colOff>92075</xdr:colOff>
      <xdr:row>73</xdr:row>
      <xdr:rowOff>92710</xdr:rowOff>
    </xdr:to>
    <xdr:cxnSp macro="">
      <xdr:nvCxnSpPr>
        <xdr:cNvPr id="434" name="直線コネクタ 433"/>
        <xdr:cNvCxnSpPr/>
      </xdr:nvCxnSpPr>
      <xdr:spPr>
        <a:xfrm flipV="1">
          <a:off x="13004800" y="125342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4" name="楕円 443"/>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5" name="公債費以外該当値テキスト"/>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59055</xdr:rowOff>
    </xdr:from>
    <xdr:to>
      <xdr:col>78</xdr:col>
      <xdr:colOff>120650</xdr:colOff>
      <xdr:row>73</xdr:row>
      <xdr:rowOff>160655</xdr:rowOff>
    </xdr:to>
    <xdr:sp macro="" textlink="">
      <xdr:nvSpPr>
        <xdr:cNvPr id="446" name="楕円 445"/>
        <xdr:cNvSpPr/>
      </xdr:nvSpPr>
      <xdr:spPr>
        <a:xfrm>
          <a:off x="15621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170832</xdr:rowOff>
    </xdr:from>
    <xdr:ext cx="736600" cy="259045"/>
    <xdr:sp macro="" textlink="">
      <xdr:nvSpPr>
        <xdr:cNvPr id="447" name="テキスト ボックス 446"/>
        <xdr:cNvSpPr txBox="1"/>
      </xdr:nvSpPr>
      <xdr:spPr>
        <a:xfrm>
          <a:off x="15290800" y="12343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30480</xdr:rowOff>
    </xdr:from>
    <xdr:to>
      <xdr:col>74</xdr:col>
      <xdr:colOff>31750</xdr:colOff>
      <xdr:row>73</xdr:row>
      <xdr:rowOff>132080</xdr:rowOff>
    </xdr:to>
    <xdr:sp macro="" textlink="">
      <xdr:nvSpPr>
        <xdr:cNvPr id="448" name="楕円 447"/>
        <xdr:cNvSpPr/>
      </xdr:nvSpPr>
      <xdr:spPr>
        <a:xfrm>
          <a:off x="14732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142257</xdr:rowOff>
    </xdr:from>
    <xdr:ext cx="762000" cy="259045"/>
    <xdr:sp macro="" textlink="">
      <xdr:nvSpPr>
        <xdr:cNvPr id="449" name="テキスト ボックス 448"/>
        <xdr:cNvSpPr txBox="1"/>
      </xdr:nvSpPr>
      <xdr:spPr>
        <a:xfrm>
          <a:off x="14401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139065</xdr:rowOff>
    </xdr:from>
    <xdr:to>
      <xdr:col>69</xdr:col>
      <xdr:colOff>142875</xdr:colOff>
      <xdr:row>73</xdr:row>
      <xdr:rowOff>69215</xdr:rowOff>
    </xdr:to>
    <xdr:sp macro="" textlink="">
      <xdr:nvSpPr>
        <xdr:cNvPr id="450" name="楕円 449"/>
        <xdr:cNvSpPr/>
      </xdr:nvSpPr>
      <xdr:spPr>
        <a:xfrm>
          <a:off x="13843000" y="124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79392</xdr:rowOff>
    </xdr:from>
    <xdr:ext cx="762000" cy="259045"/>
    <xdr:sp macro="" textlink="">
      <xdr:nvSpPr>
        <xdr:cNvPr id="451" name="テキスト ボックス 450"/>
        <xdr:cNvSpPr txBox="1"/>
      </xdr:nvSpPr>
      <xdr:spPr>
        <a:xfrm>
          <a:off x="13512800" y="1225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41910</xdr:rowOff>
    </xdr:from>
    <xdr:to>
      <xdr:col>65</xdr:col>
      <xdr:colOff>53975</xdr:colOff>
      <xdr:row>73</xdr:row>
      <xdr:rowOff>143510</xdr:rowOff>
    </xdr:to>
    <xdr:sp macro="" textlink="">
      <xdr:nvSpPr>
        <xdr:cNvPr id="452" name="楕円 451"/>
        <xdr:cNvSpPr/>
      </xdr:nvSpPr>
      <xdr:spPr>
        <a:xfrm>
          <a:off x="12954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153687</xdr:rowOff>
    </xdr:from>
    <xdr:ext cx="762000" cy="259045"/>
    <xdr:sp macro="" textlink="">
      <xdr:nvSpPr>
        <xdr:cNvPr id="453" name="テキスト ボックス 452"/>
        <xdr:cNvSpPr txBox="1"/>
      </xdr:nvSpPr>
      <xdr:spPr>
        <a:xfrm>
          <a:off x="12623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118923</xdr:rowOff>
    </xdr:from>
    <xdr:to>
      <xdr:col>29</xdr:col>
      <xdr:colOff>127000</xdr:colOff>
      <xdr:row>16</xdr:row>
      <xdr:rowOff>93536</xdr:rowOff>
    </xdr:to>
    <xdr:cxnSp macro="">
      <xdr:nvCxnSpPr>
        <xdr:cNvPr id="50" name="直線コネクタ 49"/>
        <xdr:cNvCxnSpPr/>
      </xdr:nvCxnSpPr>
      <xdr:spPr bwMode="auto">
        <a:xfrm flipV="1">
          <a:off x="5003800" y="2738298"/>
          <a:ext cx="647700" cy="1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93536</xdr:rowOff>
    </xdr:from>
    <xdr:to>
      <xdr:col>26</xdr:col>
      <xdr:colOff>50800</xdr:colOff>
      <xdr:row>16</xdr:row>
      <xdr:rowOff>140881</xdr:rowOff>
    </xdr:to>
    <xdr:cxnSp macro="">
      <xdr:nvCxnSpPr>
        <xdr:cNvPr id="53" name="直線コネクタ 52"/>
        <xdr:cNvCxnSpPr/>
      </xdr:nvCxnSpPr>
      <xdr:spPr bwMode="auto">
        <a:xfrm flipV="1">
          <a:off x="4305300" y="2884361"/>
          <a:ext cx="698500" cy="4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140881</xdr:rowOff>
    </xdr:from>
    <xdr:to>
      <xdr:col>22</xdr:col>
      <xdr:colOff>114300</xdr:colOff>
      <xdr:row>17</xdr:row>
      <xdr:rowOff>15646</xdr:rowOff>
    </xdr:to>
    <xdr:cxnSp macro="">
      <xdr:nvCxnSpPr>
        <xdr:cNvPr id="56" name="直線コネクタ 55"/>
        <xdr:cNvCxnSpPr/>
      </xdr:nvCxnSpPr>
      <xdr:spPr bwMode="auto">
        <a:xfrm flipV="1">
          <a:off x="3606800" y="2931706"/>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15646</xdr:rowOff>
    </xdr:from>
    <xdr:to>
      <xdr:col>18</xdr:col>
      <xdr:colOff>177800</xdr:colOff>
      <xdr:row>17</xdr:row>
      <xdr:rowOff>111696</xdr:rowOff>
    </xdr:to>
    <xdr:cxnSp macro="">
      <xdr:nvCxnSpPr>
        <xdr:cNvPr id="59" name="直線コネクタ 58"/>
        <xdr:cNvCxnSpPr/>
      </xdr:nvCxnSpPr>
      <xdr:spPr bwMode="auto">
        <a:xfrm flipV="1">
          <a:off x="2908300" y="2977921"/>
          <a:ext cx="698500" cy="96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68123</xdr:rowOff>
    </xdr:from>
    <xdr:to>
      <xdr:col>29</xdr:col>
      <xdr:colOff>177800</xdr:colOff>
      <xdr:row>15</xdr:row>
      <xdr:rowOff>169723</xdr:rowOff>
    </xdr:to>
    <xdr:sp macro="" textlink="">
      <xdr:nvSpPr>
        <xdr:cNvPr id="69" name="楕円 68"/>
        <xdr:cNvSpPr/>
      </xdr:nvSpPr>
      <xdr:spPr bwMode="auto">
        <a:xfrm>
          <a:off x="5600700" y="268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84650</xdr:rowOff>
    </xdr:from>
    <xdr:ext cx="762000" cy="259045"/>
    <xdr:sp macro="" textlink="">
      <xdr:nvSpPr>
        <xdr:cNvPr id="70" name="人口1人当たり決算額の推移該当値テキスト130"/>
        <xdr:cNvSpPr txBox="1"/>
      </xdr:nvSpPr>
      <xdr:spPr>
        <a:xfrm>
          <a:off x="5740400" y="253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42736</xdr:rowOff>
    </xdr:from>
    <xdr:to>
      <xdr:col>26</xdr:col>
      <xdr:colOff>101600</xdr:colOff>
      <xdr:row>16</xdr:row>
      <xdr:rowOff>144336</xdr:rowOff>
    </xdr:to>
    <xdr:sp macro="" textlink="">
      <xdr:nvSpPr>
        <xdr:cNvPr id="71" name="楕円 70"/>
        <xdr:cNvSpPr/>
      </xdr:nvSpPr>
      <xdr:spPr bwMode="auto">
        <a:xfrm>
          <a:off x="4953000" y="283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154513</xdr:rowOff>
    </xdr:from>
    <xdr:ext cx="736600" cy="259045"/>
    <xdr:sp macro="" textlink="">
      <xdr:nvSpPr>
        <xdr:cNvPr id="72" name="テキスト ボックス 71"/>
        <xdr:cNvSpPr txBox="1"/>
      </xdr:nvSpPr>
      <xdr:spPr>
        <a:xfrm>
          <a:off x="4622800" y="260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90081</xdr:rowOff>
    </xdr:from>
    <xdr:to>
      <xdr:col>22</xdr:col>
      <xdr:colOff>165100</xdr:colOff>
      <xdr:row>17</xdr:row>
      <xdr:rowOff>20231</xdr:rowOff>
    </xdr:to>
    <xdr:sp macro="" textlink="">
      <xdr:nvSpPr>
        <xdr:cNvPr id="73" name="楕円 72"/>
        <xdr:cNvSpPr/>
      </xdr:nvSpPr>
      <xdr:spPr bwMode="auto">
        <a:xfrm>
          <a:off x="4254500" y="288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30408</xdr:rowOff>
    </xdr:from>
    <xdr:ext cx="762000" cy="259045"/>
    <xdr:sp macro="" textlink="">
      <xdr:nvSpPr>
        <xdr:cNvPr id="74" name="テキスト ボックス 73"/>
        <xdr:cNvSpPr txBox="1"/>
      </xdr:nvSpPr>
      <xdr:spPr>
        <a:xfrm>
          <a:off x="3924300" y="264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136296</xdr:rowOff>
    </xdr:from>
    <xdr:to>
      <xdr:col>19</xdr:col>
      <xdr:colOff>38100</xdr:colOff>
      <xdr:row>17</xdr:row>
      <xdr:rowOff>66446</xdr:rowOff>
    </xdr:to>
    <xdr:sp macro="" textlink="">
      <xdr:nvSpPr>
        <xdr:cNvPr id="75" name="楕円 74"/>
        <xdr:cNvSpPr/>
      </xdr:nvSpPr>
      <xdr:spPr bwMode="auto">
        <a:xfrm>
          <a:off x="3556000" y="292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76623</xdr:rowOff>
    </xdr:from>
    <xdr:ext cx="762000" cy="259045"/>
    <xdr:sp macro="" textlink="">
      <xdr:nvSpPr>
        <xdr:cNvPr id="76" name="テキスト ボックス 75"/>
        <xdr:cNvSpPr txBox="1"/>
      </xdr:nvSpPr>
      <xdr:spPr>
        <a:xfrm>
          <a:off x="3225800" y="269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60896</xdr:rowOff>
    </xdr:from>
    <xdr:to>
      <xdr:col>15</xdr:col>
      <xdr:colOff>101600</xdr:colOff>
      <xdr:row>17</xdr:row>
      <xdr:rowOff>162496</xdr:rowOff>
    </xdr:to>
    <xdr:sp macro="" textlink="">
      <xdr:nvSpPr>
        <xdr:cNvPr id="77" name="楕円 76"/>
        <xdr:cNvSpPr/>
      </xdr:nvSpPr>
      <xdr:spPr bwMode="auto">
        <a:xfrm>
          <a:off x="2857500" y="30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1223</xdr:rowOff>
    </xdr:from>
    <xdr:ext cx="762000" cy="259045"/>
    <xdr:sp macro="" textlink="">
      <xdr:nvSpPr>
        <xdr:cNvPr id="78" name="テキスト ボックス 77"/>
        <xdr:cNvSpPr txBox="1"/>
      </xdr:nvSpPr>
      <xdr:spPr>
        <a:xfrm>
          <a:off x="2527300" y="279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45623</xdr:rowOff>
    </xdr:from>
    <xdr:ext cx="762000" cy="259045"/>
    <xdr:sp macro="" textlink="">
      <xdr:nvSpPr>
        <xdr:cNvPr id="109" name="人口1人当たり決算額の推移最小値テキスト445"/>
        <xdr:cNvSpPr txBox="1"/>
      </xdr:nvSpPr>
      <xdr:spPr>
        <a:xfrm>
          <a:off x="5740400" y="751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71412</xdr:rowOff>
    </xdr:from>
    <xdr:to>
      <xdr:col>29</xdr:col>
      <xdr:colOff>127000</xdr:colOff>
      <xdr:row>38</xdr:row>
      <xdr:rowOff>35446</xdr:rowOff>
    </xdr:to>
    <xdr:cxnSp macro="">
      <xdr:nvCxnSpPr>
        <xdr:cNvPr id="113" name="直線コネクタ 112"/>
        <xdr:cNvCxnSpPr/>
      </xdr:nvCxnSpPr>
      <xdr:spPr bwMode="auto">
        <a:xfrm>
          <a:off x="5003800" y="7196112"/>
          <a:ext cx="647700" cy="30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71412</xdr:rowOff>
    </xdr:from>
    <xdr:to>
      <xdr:col>26</xdr:col>
      <xdr:colOff>50800</xdr:colOff>
      <xdr:row>37</xdr:row>
      <xdr:rowOff>106959</xdr:rowOff>
    </xdr:to>
    <xdr:cxnSp macro="">
      <xdr:nvCxnSpPr>
        <xdr:cNvPr id="116" name="直線コネクタ 115"/>
        <xdr:cNvCxnSpPr/>
      </xdr:nvCxnSpPr>
      <xdr:spPr bwMode="auto">
        <a:xfrm flipV="1">
          <a:off x="4305300" y="7196112"/>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106959</xdr:rowOff>
    </xdr:from>
    <xdr:to>
      <xdr:col>22</xdr:col>
      <xdr:colOff>114300</xdr:colOff>
      <xdr:row>37</xdr:row>
      <xdr:rowOff>187579</xdr:rowOff>
    </xdr:to>
    <xdr:cxnSp macro="">
      <xdr:nvCxnSpPr>
        <xdr:cNvPr id="119" name="直線コネクタ 118"/>
        <xdr:cNvCxnSpPr/>
      </xdr:nvCxnSpPr>
      <xdr:spPr bwMode="auto">
        <a:xfrm flipV="1">
          <a:off x="3606800" y="7231659"/>
          <a:ext cx="698500" cy="8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187579</xdr:rowOff>
    </xdr:from>
    <xdr:to>
      <xdr:col>18</xdr:col>
      <xdr:colOff>177800</xdr:colOff>
      <xdr:row>38</xdr:row>
      <xdr:rowOff>50267</xdr:rowOff>
    </xdr:to>
    <xdr:cxnSp macro="">
      <xdr:nvCxnSpPr>
        <xdr:cNvPr id="122" name="直線コネクタ 121"/>
        <xdr:cNvCxnSpPr/>
      </xdr:nvCxnSpPr>
      <xdr:spPr bwMode="auto">
        <a:xfrm flipV="1">
          <a:off x="2908300" y="7312279"/>
          <a:ext cx="698500" cy="20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327546</xdr:rowOff>
    </xdr:from>
    <xdr:to>
      <xdr:col>29</xdr:col>
      <xdr:colOff>177800</xdr:colOff>
      <xdr:row>38</xdr:row>
      <xdr:rowOff>86246</xdr:rowOff>
    </xdr:to>
    <xdr:sp macro="" textlink="">
      <xdr:nvSpPr>
        <xdr:cNvPr id="132" name="楕円 131"/>
        <xdr:cNvSpPr/>
      </xdr:nvSpPr>
      <xdr:spPr bwMode="auto">
        <a:xfrm>
          <a:off x="5600700" y="7452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236123</xdr:rowOff>
    </xdr:from>
    <xdr:ext cx="762000" cy="259045"/>
    <xdr:sp macro="" textlink="">
      <xdr:nvSpPr>
        <xdr:cNvPr id="133" name="人口1人当たり決算額の推移該当値テキスト445"/>
        <xdr:cNvSpPr txBox="1"/>
      </xdr:nvSpPr>
      <xdr:spPr>
        <a:xfrm>
          <a:off x="5740400" y="736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20612</xdr:rowOff>
    </xdr:from>
    <xdr:to>
      <xdr:col>26</xdr:col>
      <xdr:colOff>101600</xdr:colOff>
      <xdr:row>37</xdr:row>
      <xdr:rowOff>122212</xdr:rowOff>
    </xdr:to>
    <xdr:sp macro="" textlink="">
      <xdr:nvSpPr>
        <xdr:cNvPr id="134" name="楕円 133"/>
        <xdr:cNvSpPr/>
      </xdr:nvSpPr>
      <xdr:spPr bwMode="auto">
        <a:xfrm>
          <a:off x="4953000" y="7145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106989</xdr:rowOff>
    </xdr:from>
    <xdr:ext cx="736600" cy="259045"/>
    <xdr:sp macro="" textlink="">
      <xdr:nvSpPr>
        <xdr:cNvPr id="135" name="テキスト ボックス 134"/>
        <xdr:cNvSpPr txBox="1"/>
      </xdr:nvSpPr>
      <xdr:spPr>
        <a:xfrm>
          <a:off x="4622800" y="7231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56159</xdr:rowOff>
    </xdr:from>
    <xdr:to>
      <xdr:col>22</xdr:col>
      <xdr:colOff>165100</xdr:colOff>
      <xdr:row>37</xdr:row>
      <xdr:rowOff>157759</xdr:rowOff>
    </xdr:to>
    <xdr:sp macro="" textlink="">
      <xdr:nvSpPr>
        <xdr:cNvPr id="136" name="楕円 135"/>
        <xdr:cNvSpPr/>
      </xdr:nvSpPr>
      <xdr:spPr bwMode="auto">
        <a:xfrm>
          <a:off x="4254500" y="718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142536</xdr:rowOff>
    </xdr:from>
    <xdr:ext cx="762000" cy="259045"/>
    <xdr:sp macro="" textlink="">
      <xdr:nvSpPr>
        <xdr:cNvPr id="137" name="テキスト ボックス 136"/>
        <xdr:cNvSpPr txBox="1"/>
      </xdr:nvSpPr>
      <xdr:spPr>
        <a:xfrm>
          <a:off x="3924300" y="726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136779</xdr:rowOff>
    </xdr:from>
    <xdr:to>
      <xdr:col>19</xdr:col>
      <xdr:colOff>38100</xdr:colOff>
      <xdr:row>37</xdr:row>
      <xdr:rowOff>238379</xdr:rowOff>
    </xdr:to>
    <xdr:sp macro="" textlink="">
      <xdr:nvSpPr>
        <xdr:cNvPr id="138" name="楕円 137"/>
        <xdr:cNvSpPr/>
      </xdr:nvSpPr>
      <xdr:spPr bwMode="auto">
        <a:xfrm>
          <a:off x="3556000" y="726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223156</xdr:rowOff>
    </xdr:from>
    <xdr:ext cx="762000" cy="259045"/>
    <xdr:sp macro="" textlink="">
      <xdr:nvSpPr>
        <xdr:cNvPr id="139" name="テキスト ボックス 138"/>
        <xdr:cNvSpPr txBox="1"/>
      </xdr:nvSpPr>
      <xdr:spPr>
        <a:xfrm>
          <a:off x="3225800" y="734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342367</xdr:rowOff>
    </xdr:from>
    <xdr:to>
      <xdr:col>15</xdr:col>
      <xdr:colOff>101600</xdr:colOff>
      <xdr:row>38</xdr:row>
      <xdr:rowOff>101067</xdr:rowOff>
    </xdr:to>
    <xdr:sp macro="" textlink="">
      <xdr:nvSpPr>
        <xdr:cNvPr id="140" name="楕円 139"/>
        <xdr:cNvSpPr/>
      </xdr:nvSpPr>
      <xdr:spPr bwMode="auto">
        <a:xfrm>
          <a:off x="2857500" y="7467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85844</xdr:rowOff>
    </xdr:from>
    <xdr:ext cx="762000" cy="259045"/>
    <xdr:sp macro="" textlink="">
      <xdr:nvSpPr>
        <xdr:cNvPr id="141" name="テキスト ボックス 140"/>
        <xdr:cNvSpPr txBox="1"/>
      </xdr:nvSpPr>
      <xdr:spPr>
        <a:xfrm>
          <a:off x="2527300" y="755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66,981
66,275
468.16
52,749,715
49,498,567
2,461,030
25,608,016
30,924,718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12217</xdr:rowOff>
    </xdr:from>
    <xdr:to>
      <xdr:col>24</xdr:col>
      <xdr:colOff>63500</xdr:colOff>
      <xdr:row>36</xdr:row>
      <xdr:rowOff>162598</xdr:rowOff>
    </xdr:to>
    <xdr:cxnSp macro="">
      <xdr:nvCxnSpPr>
        <xdr:cNvPr id="61" name="直線コネクタ 60"/>
        <xdr:cNvCxnSpPr/>
      </xdr:nvCxnSpPr>
      <xdr:spPr>
        <a:xfrm flipV="1">
          <a:off x="3797300" y="6184417"/>
          <a:ext cx="838200" cy="1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162598</xdr:rowOff>
    </xdr:from>
    <xdr:to>
      <xdr:col>19</xdr:col>
      <xdr:colOff>177800</xdr:colOff>
      <xdr:row>36</xdr:row>
      <xdr:rowOff>167780</xdr:rowOff>
    </xdr:to>
    <xdr:cxnSp macro="">
      <xdr:nvCxnSpPr>
        <xdr:cNvPr id="64" name="直線コネクタ 63"/>
        <xdr:cNvCxnSpPr/>
      </xdr:nvCxnSpPr>
      <xdr:spPr>
        <a:xfrm flipV="1">
          <a:off x="2908300" y="6334798"/>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167780</xdr:rowOff>
    </xdr:from>
    <xdr:to>
      <xdr:col>15</xdr:col>
      <xdr:colOff>50800</xdr:colOff>
      <xdr:row>37</xdr:row>
      <xdr:rowOff>31090</xdr:rowOff>
    </xdr:to>
    <xdr:cxnSp macro="">
      <xdr:nvCxnSpPr>
        <xdr:cNvPr id="67" name="直線コネクタ 66"/>
        <xdr:cNvCxnSpPr/>
      </xdr:nvCxnSpPr>
      <xdr:spPr>
        <a:xfrm flipV="1">
          <a:off x="2019300" y="6339980"/>
          <a:ext cx="889000" cy="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31090</xdr:rowOff>
    </xdr:from>
    <xdr:to>
      <xdr:col>10</xdr:col>
      <xdr:colOff>114300</xdr:colOff>
      <xdr:row>37</xdr:row>
      <xdr:rowOff>64249</xdr:rowOff>
    </xdr:to>
    <xdr:cxnSp macro="">
      <xdr:nvCxnSpPr>
        <xdr:cNvPr id="70" name="直線コネクタ 69"/>
        <xdr:cNvCxnSpPr/>
      </xdr:nvCxnSpPr>
      <xdr:spPr>
        <a:xfrm flipV="1">
          <a:off x="1130300" y="6374740"/>
          <a:ext cx="8890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132867</xdr:rowOff>
    </xdr:from>
    <xdr:to>
      <xdr:col>24</xdr:col>
      <xdr:colOff>114300</xdr:colOff>
      <xdr:row>36</xdr:row>
      <xdr:rowOff>63017</xdr:rowOff>
    </xdr:to>
    <xdr:sp macro="" textlink="">
      <xdr:nvSpPr>
        <xdr:cNvPr id="80" name="楕円 79"/>
        <xdr:cNvSpPr/>
      </xdr:nvSpPr>
      <xdr:spPr>
        <a:xfrm>
          <a:off x="4584700" y="61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155744</xdr:rowOff>
    </xdr:from>
    <xdr:ext cx="599010" cy="259045"/>
    <xdr:sp macro="" textlink="">
      <xdr:nvSpPr>
        <xdr:cNvPr id="81" name="人件費該当値テキスト"/>
        <xdr:cNvSpPr txBox="1"/>
      </xdr:nvSpPr>
      <xdr:spPr>
        <a:xfrm>
          <a:off x="4686300" y="598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111798</xdr:rowOff>
    </xdr:from>
    <xdr:to>
      <xdr:col>20</xdr:col>
      <xdr:colOff>38100</xdr:colOff>
      <xdr:row>37</xdr:row>
      <xdr:rowOff>41948</xdr:rowOff>
    </xdr:to>
    <xdr:sp macro="" textlink="">
      <xdr:nvSpPr>
        <xdr:cNvPr id="82" name="楕円 81"/>
        <xdr:cNvSpPr/>
      </xdr:nvSpPr>
      <xdr:spPr>
        <a:xfrm>
          <a:off x="3746500" y="62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58475</xdr:rowOff>
    </xdr:from>
    <xdr:ext cx="534377" cy="259045"/>
    <xdr:sp macro="" textlink="">
      <xdr:nvSpPr>
        <xdr:cNvPr id="83" name="テキスト ボックス 82"/>
        <xdr:cNvSpPr txBox="1"/>
      </xdr:nvSpPr>
      <xdr:spPr>
        <a:xfrm>
          <a:off x="3530111" y="60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116980</xdr:rowOff>
    </xdr:from>
    <xdr:to>
      <xdr:col>15</xdr:col>
      <xdr:colOff>101600</xdr:colOff>
      <xdr:row>37</xdr:row>
      <xdr:rowOff>47130</xdr:rowOff>
    </xdr:to>
    <xdr:sp macro="" textlink="">
      <xdr:nvSpPr>
        <xdr:cNvPr id="84" name="楕円 83"/>
        <xdr:cNvSpPr/>
      </xdr:nvSpPr>
      <xdr:spPr>
        <a:xfrm>
          <a:off x="2857500" y="62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63657</xdr:rowOff>
    </xdr:from>
    <xdr:ext cx="534377" cy="259045"/>
    <xdr:sp macro="" textlink="">
      <xdr:nvSpPr>
        <xdr:cNvPr id="85" name="テキスト ボックス 84"/>
        <xdr:cNvSpPr txBox="1"/>
      </xdr:nvSpPr>
      <xdr:spPr>
        <a:xfrm>
          <a:off x="2641111" y="60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151740</xdr:rowOff>
    </xdr:from>
    <xdr:to>
      <xdr:col>10</xdr:col>
      <xdr:colOff>165100</xdr:colOff>
      <xdr:row>37</xdr:row>
      <xdr:rowOff>81890</xdr:rowOff>
    </xdr:to>
    <xdr:sp macro="" textlink="">
      <xdr:nvSpPr>
        <xdr:cNvPr id="86" name="楕円 85"/>
        <xdr:cNvSpPr/>
      </xdr:nvSpPr>
      <xdr:spPr>
        <a:xfrm>
          <a:off x="1968500" y="63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98417</xdr:rowOff>
    </xdr:from>
    <xdr:ext cx="534377" cy="259045"/>
    <xdr:sp macro="" textlink="">
      <xdr:nvSpPr>
        <xdr:cNvPr id="87" name="テキスト ボックス 86"/>
        <xdr:cNvSpPr txBox="1"/>
      </xdr:nvSpPr>
      <xdr:spPr>
        <a:xfrm>
          <a:off x="1752111" y="60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13449</xdr:rowOff>
    </xdr:from>
    <xdr:to>
      <xdr:col>6</xdr:col>
      <xdr:colOff>38100</xdr:colOff>
      <xdr:row>37</xdr:row>
      <xdr:rowOff>115049</xdr:rowOff>
    </xdr:to>
    <xdr:sp macro="" textlink="">
      <xdr:nvSpPr>
        <xdr:cNvPr id="88" name="楕円 87"/>
        <xdr:cNvSpPr/>
      </xdr:nvSpPr>
      <xdr:spPr>
        <a:xfrm>
          <a:off x="1079500" y="63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131576</xdr:rowOff>
    </xdr:from>
    <xdr:ext cx="534377" cy="259045"/>
    <xdr:sp macro="" textlink="">
      <xdr:nvSpPr>
        <xdr:cNvPr id="89" name="テキスト ボックス 88"/>
        <xdr:cNvSpPr txBox="1"/>
      </xdr:nvSpPr>
      <xdr:spPr>
        <a:xfrm>
          <a:off x="863111" y="613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20325</xdr:rowOff>
    </xdr:from>
    <xdr:to>
      <xdr:col>24</xdr:col>
      <xdr:colOff>63500</xdr:colOff>
      <xdr:row>58</xdr:row>
      <xdr:rowOff>69002</xdr:rowOff>
    </xdr:to>
    <xdr:cxnSp macro="">
      <xdr:nvCxnSpPr>
        <xdr:cNvPr id="117" name="直線コネクタ 116"/>
        <xdr:cNvCxnSpPr/>
      </xdr:nvCxnSpPr>
      <xdr:spPr>
        <a:xfrm flipV="1">
          <a:off x="3797300" y="9792975"/>
          <a:ext cx="838200" cy="22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69002</xdr:rowOff>
    </xdr:from>
    <xdr:to>
      <xdr:col>19</xdr:col>
      <xdr:colOff>177800</xdr:colOff>
      <xdr:row>58</xdr:row>
      <xdr:rowOff>93264</xdr:rowOff>
    </xdr:to>
    <xdr:cxnSp macro="">
      <xdr:nvCxnSpPr>
        <xdr:cNvPr id="120" name="直線コネクタ 119"/>
        <xdr:cNvCxnSpPr/>
      </xdr:nvCxnSpPr>
      <xdr:spPr>
        <a:xfrm flipV="1">
          <a:off x="2908300" y="10013102"/>
          <a:ext cx="889000" cy="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93264</xdr:rowOff>
    </xdr:from>
    <xdr:to>
      <xdr:col>15</xdr:col>
      <xdr:colOff>50800</xdr:colOff>
      <xdr:row>58</xdr:row>
      <xdr:rowOff>138542</xdr:rowOff>
    </xdr:to>
    <xdr:cxnSp macro="">
      <xdr:nvCxnSpPr>
        <xdr:cNvPr id="123" name="直線コネクタ 122"/>
        <xdr:cNvCxnSpPr/>
      </xdr:nvCxnSpPr>
      <xdr:spPr>
        <a:xfrm flipV="1">
          <a:off x="2019300" y="10037364"/>
          <a:ext cx="889000" cy="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138542</xdr:rowOff>
    </xdr:from>
    <xdr:to>
      <xdr:col>10</xdr:col>
      <xdr:colOff>114300</xdr:colOff>
      <xdr:row>59</xdr:row>
      <xdr:rowOff>42682</xdr:rowOff>
    </xdr:to>
    <xdr:cxnSp macro="">
      <xdr:nvCxnSpPr>
        <xdr:cNvPr id="126" name="直線コネクタ 125"/>
        <xdr:cNvCxnSpPr/>
      </xdr:nvCxnSpPr>
      <xdr:spPr>
        <a:xfrm flipV="1">
          <a:off x="1130300" y="10082642"/>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140975</xdr:rowOff>
    </xdr:from>
    <xdr:to>
      <xdr:col>24</xdr:col>
      <xdr:colOff>114300</xdr:colOff>
      <xdr:row>57</xdr:row>
      <xdr:rowOff>71125</xdr:rowOff>
    </xdr:to>
    <xdr:sp macro="" textlink="">
      <xdr:nvSpPr>
        <xdr:cNvPr id="136" name="楕円 135"/>
        <xdr:cNvSpPr/>
      </xdr:nvSpPr>
      <xdr:spPr>
        <a:xfrm>
          <a:off x="4584700" y="97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119402</xdr:rowOff>
    </xdr:from>
    <xdr:ext cx="534377" cy="259045"/>
    <xdr:sp macro="" textlink="">
      <xdr:nvSpPr>
        <xdr:cNvPr id="137" name="物件費該当値テキスト"/>
        <xdr:cNvSpPr txBox="1"/>
      </xdr:nvSpPr>
      <xdr:spPr>
        <a:xfrm>
          <a:off x="4686300" y="97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18202</xdr:rowOff>
    </xdr:from>
    <xdr:to>
      <xdr:col>20</xdr:col>
      <xdr:colOff>38100</xdr:colOff>
      <xdr:row>58</xdr:row>
      <xdr:rowOff>119802</xdr:rowOff>
    </xdr:to>
    <xdr:sp macro="" textlink="">
      <xdr:nvSpPr>
        <xdr:cNvPr id="138" name="楕円 137"/>
        <xdr:cNvSpPr/>
      </xdr:nvSpPr>
      <xdr:spPr>
        <a:xfrm>
          <a:off x="3746500" y="99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110929</xdr:rowOff>
    </xdr:from>
    <xdr:ext cx="534377" cy="259045"/>
    <xdr:sp macro="" textlink="">
      <xdr:nvSpPr>
        <xdr:cNvPr id="139" name="テキスト ボックス 138"/>
        <xdr:cNvSpPr txBox="1"/>
      </xdr:nvSpPr>
      <xdr:spPr>
        <a:xfrm>
          <a:off x="3530111" y="1005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42464</xdr:rowOff>
    </xdr:from>
    <xdr:to>
      <xdr:col>15</xdr:col>
      <xdr:colOff>101600</xdr:colOff>
      <xdr:row>58</xdr:row>
      <xdr:rowOff>144064</xdr:rowOff>
    </xdr:to>
    <xdr:sp macro="" textlink="">
      <xdr:nvSpPr>
        <xdr:cNvPr id="140" name="楕円 139"/>
        <xdr:cNvSpPr/>
      </xdr:nvSpPr>
      <xdr:spPr>
        <a:xfrm>
          <a:off x="2857500" y="998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135191</xdr:rowOff>
    </xdr:from>
    <xdr:ext cx="534377" cy="259045"/>
    <xdr:sp macro="" textlink="">
      <xdr:nvSpPr>
        <xdr:cNvPr id="141" name="テキスト ボックス 140"/>
        <xdr:cNvSpPr txBox="1"/>
      </xdr:nvSpPr>
      <xdr:spPr>
        <a:xfrm>
          <a:off x="2641111" y="100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87742</xdr:rowOff>
    </xdr:from>
    <xdr:to>
      <xdr:col>10</xdr:col>
      <xdr:colOff>165100</xdr:colOff>
      <xdr:row>59</xdr:row>
      <xdr:rowOff>17892</xdr:rowOff>
    </xdr:to>
    <xdr:sp macro="" textlink="">
      <xdr:nvSpPr>
        <xdr:cNvPr id="142" name="楕円 141"/>
        <xdr:cNvSpPr/>
      </xdr:nvSpPr>
      <xdr:spPr>
        <a:xfrm>
          <a:off x="1968500" y="100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9019</xdr:rowOff>
    </xdr:from>
    <xdr:ext cx="534377" cy="259045"/>
    <xdr:sp macro="" textlink="">
      <xdr:nvSpPr>
        <xdr:cNvPr id="143" name="テキスト ボックス 142"/>
        <xdr:cNvSpPr txBox="1"/>
      </xdr:nvSpPr>
      <xdr:spPr>
        <a:xfrm>
          <a:off x="1752111" y="101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163332</xdr:rowOff>
    </xdr:from>
    <xdr:to>
      <xdr:col>6</xdr:col>
      <xdr:colOff>38100</xdr:colOff>
      <xdr:row>59</xdr:row>
      <xdr:rowOff>93482</xdr:rowOff>
    </xdr:to>
    <xdr:sp macro="" textlink="">
      <xdr:nvSpPr>
        <xdr:cNvPr id="144" name="楕円 143"/>
        <xdr:cNvSpPr/>
      </xdr:nvSpPr>
      <xdr:spPr>
        <a:xfrm>
          <a:off x="1079500" y="1010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84609</xdr:rowOff>
    </xdr:from>
    <xdr:ext cx="534377" cy="259045"/>
    <xdr:sp macro="" textlink="">
      <xdr:nvSpPr>
        <xdr:cNvPr id="145" name="テキスト ボックス 144"/>
        <xdr:cNvSpPr txBox="1"/>
      </xdr:nvSpPr>
      <xdr:spPr>
        <a:xfrm>
          <a:off x="863111" y="1020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94013</xdr:rowOff>
    </xdr:from>
    <xdr:to>
      <xdr:col>24</xdr:col>
      <xdr:colOff>63500</xdr:colOff>
      <xdr:row>78</xdr:row>
      <xdr:rowOff>114684</xdr:rowOff>
    </xdr:to>
    <xdr:cxnSp macro="">
      <xdr:nvCxnSpPr>
        <xdr:cNvPr id="176" name="直線コネクタ 175"/>
        <xdr:cNvCxnSpPr/>
      </xdr:nvCxnSpPr>
      <xdr:spPr>
        <a:xfrm flipV="1">
          <a:off x="3797300" y="13467113"/>
          <a:ext cx="8382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114684</xdr:rowOff>
    </xdr:from>
    <xdr:to>
      <xdr:col>19</xdr:col>
      <xdr:colOff>177800</xdr:colOff>
      <xdr:row>78</xdr:row>
      <xdr:rowOff>130784</xdr:rowOff>
    </xdr:to>
    <xdr:cxnSp macro="">
      <xdr:nvCxnSpPr>
        <xdr:cNvPr id="179" name="直線コネクタ 178"/>
        <xdr:cNvCxnSpPr/>
      </xdr:nvCxnSpPr>
      <xdr:spPr>
        <a:xfrm flipV="1">
          <a:off x="2908300" y="13487784"/>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130784</xdr:rowOff>
    </xdr:from>
    <xdr:to>
      <xdr:col>15</xdr:col>
      <xdr:colOff>50800</xdr:colOff>
      <xdr:row>78</xdr:row>
      <xdr:rowOff>138688</xdr:rowOff>
    </xdr:to>
    <xdr:cxnSp macro="">
      <xdr:nvCxnSpPr>
        <xdr:cNvPr id="182" name="直線コネクタ 181"/>
        <xdr:cNvCxnSpPr/>
      </xdr:nvCxnSpPr>
      <xdr:spPr>
        <a:xfrm flipV="1">
          <a:off x="2019300" y="13503884"/>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138688</xdr:rowOff>
    </xdr:from>
    <xdr:to>
      <xdr:col>10</xdr:col>
      <xdr:colOff>114300</xdr:colOff>
      <xdr:row>78</xdr:row>
      <xdr:rowOff>140940</xdr:rowOff>
    </xdr:to>
    <xdr:cxnSp macro="">
      <xdr:nvCxnSpPr>
        <xdr:cNvPr id="185" name="直線コネクタ 184"/>
        <xdr:cNvCxnSpPr/>
      </xdr:nvCxnSpPr>
      <xdr:spPr>
        <a:xfrm flipV="1">
          <a:off x="1130300" y="13511788"/>
          <a:ext cx="8890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43213</xdr:rowOff>
    </xdr:from>
    <xdr:to>
      <xdr:col>24</xdr:col>
      <xdr:colOff>114300</xdr:colOff>
      <xdr:row>78</xdr:row>
      <xdr:rowOff>144813</xdr:rowOff>
    </xdr:to>
    <xdr:sp macro="" textlink="">
      <xdr:nvSpPr>
        <xdr:cNvPr id="195" name="楕円 194"/>
        <xdr:cNvSpPr/>
      </xdr:nvSpPr>
      <xdr:spPr>
        <a:xfrm>
          <a:off x="4584700" y="134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129590</xdr:rowOff>
    </xdr:from>
    <xdr:ext cx="469744" cy="259045"/>
    <xdr:sp macro="" textlink="">
      <xdr:nvSpPr>
        <xdr:cNvPr id="196" name="維持補修費該当値テキスト"/>
        <xdr:cNvSpPr txBox="1"/>
      </xdr:nvSpPr>
      <xdr:spPr>
        <a:xfrm>
          <a:off x="4686300" y="133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63884</xdr:rowOff>
    </xdr:from>
    <xdr:to>
      <xdr:col>20</xdr:col>
      <xdr:colOff>38100</xdr:colOff>
      <xdr:row>78</xdr:row>
      <xdr:rowOff>165484</xdr:rowOff>
    </xdr:to>
    <xdr:sp macro="" textlink="">
      <xdr:nvSpPr>
        <xdr:cNvPr id="197" name="楕円 196"/>
        <xdr:cNvSpPr/>
      </xdr:nvSpPr>
      <xdr:spPr>
        <a:xfrm>
          <a:off x="3746500" y="134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156611</xdr:rowOff>
    </xdr:from>
    <xdr:ext cx="469744" cy="259045"/>
    <xdr:sp macro="" textlink="">
      <xdr:nvSpPr>
        <xdr:cNvPr id="198" name="テキスト ボックス 197"/>
        <xdr:cNvSpPr txBox="1"/>
      </xdr:nvSpPr>
      <xdr:spPr>
        <a:xfrm>
          <a:off x="3562428" y="1352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79984</xdr:rowOff>
    </xdr:from>
    <xdr:to>
      <xdr:col>15</xdr:col>
      <xdr:colOff>101600</xdr:colOff>
      <xdr:row>79</xdr:row>
      <xdr:rowOff>10134</xdr:rowOff>
    </xdr:to>
    <xdr:sp macro="" textlink="">
      <xdr:nvSpPr>
        <xdr:cNvPr id="199" name="楕円 198"/>
        <xdr:cNvSpPr/>
      </xdr:nvSpPr>
      <xdr:spPr>
        <a:xfrm>
          <a:off x="2857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1261</xdr:rowOff>
    </xdr:from>
    <xdr:ext cx="469744" cy="259045"/>
    <xdr:sp macro="" textlink="">
      <xdr:nvSpPr>
        <xdr:cNvPr id="200" name="テキスト ボックス 199"/>
        <xdr:cNvSpPr txBox="1"/>
      </xdr:nvSpPr>
      <xdr:spPr>
        <a:xfrm>
          <a:off x="2673428" y="135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87888</xdr:rowOff>
    </xdr:from>
    <xdr:to>
      <xdr:col>10</xdr:col>
      <xdr:colOff>165100</xdr:colOff>
      <xdr:row>79</xdr:row>
      <xdr:rowOff>18038</xdr:rowOff>
    </xdr:to>
    <xdr:sp macro="" textlink="">
      <xdr:nvSpPr>
        <xdr:cNvPr id="201" name="楕円 200"/>
        <xdr:cNvSpPr/>
      </xdr:nvSpPr>
      <xdr:spPr>
        <a:xfrm>
          <a:off x="1968500" y="1346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9165</xdr:rowOff>
    </xdr:from>
    <xdr:ext cx="469744" cy="259045"/>
    <xdr:sp macro="" textlink="">
      <xdr:nvSpPr>
        <xdr:cNvPr id="202" name="テキスト ボックス 201"/>
        <xdr:cNvSpPr txBox="1"/>
      </xdr:nvSpPr>
      <xdr:spPr>
        <a:xfrm>
          <a:off x="1784428" y="1355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90140</xdr:rowOff>
    </xdr:from>
    <xdr:to>
      <xdr:col>6</xdr:col>
      <xdr:colOff>38100</xdr:colOff>
      <xdr:row>79</xdr:row>
      <xdr:rowOff>20290</xdr:rowOff>
    </xdr:to>
    <xdr:sp macro="" textlink="">
      <xdr:nvSpPr>
        <xdr:cNvPr id="203" name="楕円 202"/>
        <xdr:cNvSpPr/>
      </xdr:nvSpPr>
      <xdr:spPr>
        <a:xfrm>
          <a:off x="1079500" y="134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11417</xdr:rowOff>
    </xdr:from>
    <xdr:ext cx="469744" cy="259045"/>
    <xdr:sp macro="" textlink="">
      <xdr:nvSpPr>
        <xdr:cNvPr id="204" name="テキスト ボックス 203"/>
        <xdr:cNvSpPr txBox="1"/>
      </xdr:nvSpPr>
      <xdr:spPr>
        <a:xfrm>
          <a:off x="895428" y="1355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39612</xdr:rowOff>
    </xdr:from>
    <xdr:to>
      <xdr:col>24</xdr:col>
      <xdr:colOff>63500</xdr:colOff>
      <xdr:row>95</xdr:row>
      <xdr:rowOff>71966</xdr:rowOff>
    </xdr:to>
    <xdr:cxnSp macro="">
      <xdr:nvCxnSpPr>
        <xdr:cNvPr id="234" name="直線コネクタ 233"/>
        <xdr:cNvCxnSpPr/>
      </xdr:nvCxnSpPr>
      <xdr:spPr>
        <a:xfrm>
          <a:off x="3797300" y="16327362"/>
          <a:ext cx="838200" cy="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39612</xdr:rowOff>
    </xdr:from>
    <xdr:to>
      <xdr:col>19</xdr:col>
      <xdr:colOff>177800</xdr:colOff>
      <xdr:row>95</xdr:row>
      <xdr:rowOff>164373</xdr:rowOff>
    </xdr:to>
    <xdr:cxnSp macro="">
      <xdr:nvCxnSpPr>
        <xdr:cNvPr id="237" name="直線コネクタ 236"/>
        <xdr:cNvCxnSpPr/>
      </xdr:nvCxnSpPr>
      <xdr:spPr>
        <a:xfrm flipV="1">
          <a:off x="2908300" y="16327362"/>
          <a:ext cx="889000" cy="12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57373</xdr:rowOff>
    </xdr:from>
    <xdr:to>
      <xdr:col>15</xdr:col>
      <xdr:colOff>50800</xdr:colOff>
      <xdr:row>95</xdr:row>
      <xdr:rowOff>164373</xdr:rowOff>
    </xdr:to>
    <xdr:cxnSp macro="">
      <xdr:nvCxnSpPr>
        <xdr:cNvPr id="240" name="直線コネクタ 239"/>
        <xdr:cNvCxnSpPr/>
      </xdr:nvCxnSpPr>
      <xdr:spPr>
        <a:xfrm>
          <a:off x="2019300" y="16345123"/>
          <a:ext cx="889000" cy="10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57373</xdr:rowOff>
    </xdr:from>
    <xdr:to>
      <xdr:col>10</xdr:col>
      <xdr:colOff>114300</xdr:colOff>
      <xdr:row>96</xdr:row>
      <xdr:rowOff>97661</xdr:rowOff>
    </xdr:to>
    <xdr:cxnSp macro="">
      <xdr:nvCxnSpPr>
        <xdr:cNvPr id="243" name="直線コネクタ 242"/>
        <xdr:cNvCxnSpPr/>
      </xdr:nvCxnSpPr>
      <xdr:spPr>
        <a:xfrm flipV="1">
          <a:off x="1130300" y="16345123"/>
          <a:ext cx="889000" cy="21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21166</xdr:rowOff>
    </xdr:from>
    <xdr:to>
      <xdr:col>24</xdr:col>
      <xdr:colOff>114300</xdr:colOff>
      <xdr:row>95</xdr:row>
      <xdr:rowOff>122766</xdr:rowOff>
    </xdr:to>
    <xdr:sp macro="" textlink="">
      <xdr:nvSpPr>
        <xdr:cNvPr id="253" name="楕円 252"/>
        <xdr:cNvSpPr/>
      </xdr:nvSpPr>
      <xdr:spPr>
        <a:xfrm>
          <a:off x="4584700" y="163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44043</xdr:rowOff>
    </xdr:from>
    <xdr:ext cx="599010" cy="259045"/>
    <xdr:sp macro="" textlink="">
      <xdr:nvSpPr>
        <xdr:cNvPr id="254" name="扶助費該当値テキスト"/>
        <xdr:cNvSpPr txBox="1"/>
      </xdr:nvSpPr>
      <xdr:spPr>
        <a:xfrm>
          <a:off x="4686300" y="1616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160262</xdr:rowOff>
    </xdr:from>
    <xdr:to>
      <xdr:col>20</xdr:col>
      <xdr:colOff>38100</xdr:colOff>
      <xdr:row>95</xdr:row>
      <xdr:rowOff>90412</xdr:rowOff>
    </xdr:to>
    <xdr:sp macro="" textlink="">
      <xdr:nvSpPr>
        <xdr:cNvPr id="255" name="楕円 254"/>
        <xdr:cNvSpPr/>
      </xdr:nvSpPr>
      <xdr:spPr>
        <a:xfrm>
          <a:off x="3746500" y="162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106939</xdr:rowOff>
    </xdr:from>
    <xdr:ext cx="599010" cy="259045"/>
    <xdr:sp macro="" textlink="">
      <xdr:nvSpPr>
        <xdr:cNvPr id="256" name="テキスト ボックス 255"/>
        <xdr:cNvSpPr txBox="1"/>
      </xdr:nvSpPr>
      <xdr:spPr>
        <a:xfrm>
          <a:off x="3497795" y="1605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113573</xdr:rowOff>
    </xdr:from>
    <xdr:to>
      <xdr:col>15</xdr:col>
      <xdr:colOff>101600</xdr:colOff>
      <xdr:row>96</xdr:row>
      <xdr:rowOff>43723</xdr:rowOff>
    </xdr:to>
    <xdr:sp macro="" textlink="">
      <xdr:nvSpPr>
        <xdr:cNvPr id="257" name="楕円 256"/>
        <xdr:cNvSpPr/>
      </xdr:nvSpPr>
      <xdr:spPr>
        <a:xfrm>
          <a:off x="2857500" y="164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60250</xdr:rowOff>
    </xdr:from>
    <xdr:ext cx="599010" cy="259045"/>
    <xdr:sp macro="" textlink="">
      <xdr:nvSpPr>
        <xdr:cNvPr id="258" name="テキスト ボックス 257"/>
        <xdr:cNvSpPr txBox="1"/>
      </xdr:nvSpPr>
      <xdr:spPr>
        <a:xfrm>
          <a:off x="2608795" y="1617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6573</xdr:rowOff>
    </xdr:from>
    <xdr:to>
      <xdr:col>10</xdr:col>
      <xdr:colOff>165100</xdr:colOff>
      <xdr:row>95</xdr:row>
      <xdr:rowOff>108173</xdr:rowOff>
    </xdr:to>
    <xdr:sp macro="" textlink="">
      <xdr:nvSpPr>
        <xdr:cNvPr id="259" name="楕円 258"/>
        <xdr:cNvSpPr/>
      </xdr:nvSpPr>
      <xdr:spPr>
        <a:xfrm>
          <a:off x="1968500" y="1629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124700</xdr:rowOff>
    </xdr:from>
    <xdr:ext cx="599010" cy="259045"/>
    <xdr:sp macro="" textlink="">
      <xdr:nvSpPr>
        <xdr:cNvPr id="260" name="テキスト ボックス 259"/>
        <xdr:cNvSpPr txBox="1"/>
      </xdr:nvSpPr>
      <xdr:spPr>
        <a:xfrm>
          <a:off x="1719795" y="1606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46861</xdr:rowOff>
    </xdr:from>
    <xdr:to>
      <xdr:col>6</xdr:col>
      <xdr:colOff>38100</xdr:colOff>
      <xdr:row>96</xdr:row>
      <xdr:rowOff>148461</xdr:rowOff>
    </xdr:to>
    <xdr:sp macro="" textlink="">
      <xdr:nvSpPr>
        <xdr:cNvPr id="261" name="楕円 260"/>
        <xdr:cNvSpPr/>
      </xdr:nvSpPr>
      <xdr:spPr>
        <a:xfrm>
          <a:off x="1079500" y="165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164988</xdr:rowOff>
    </xdr:from>
    <xdr:ext cx="599010" cy="259045"/>
    <xdr:sp macro="" textlink="">
      <xdr:nvSpPr>
        <xdr:cNvPr id="262" name="テキスト ボックス 261"/>
        <xdr:cNvSpPr txBox="1"/>
      </xdr:nvSpPr>
      <xdr:spPr>
        <a:xfrm>
          <a:off x="830795" y="1628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4491</xdr:rowOff>
    </xdr:from>
    <xdr:to>
      <xdr:col>55</xdr:col>
      <xdr:colOff>0</xdr:colOff>
      <xdr:row>34</xdr:row>
      <xdr:rowOff>27213</xdr:rowOff>
    </xdr:to>
    <xdr:cxnSp macro="">
      <xdr:nvCxnSpPr>
        <xdr:cNvPr id="291" name="直線コネクタ 290"/>
        <xdr:cNvCxnSpPr/>
      </xdr:nvCxnSpPr>
      <xdr:spPr>
        <a:xfrm>
          <a:off x="9639300" y="5833791"/>
          <a:ext cx="8382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166682</xdr:rowOff>
    </xdr:from>
    <xdr:to>
      <xdr:col>50</xdr:col>
      <xdr:colOff>114300</xdr:colOff>
      <xdr:row>34</xdr:row>
      <xdr:rowOff>4491</xdr:rowOff>
    </xdr:to>
    <xdr:cxnSp macro="">
      <xdr:nvCxnSpPr>
        <xdr:cNvPr id="294" name="直線コネクタ 293"/>
        <xdr:cNvCxnSpPr/>
      </xdr:nvCxnSpPr>
      <xdr:spPr>
        <a:xfrm>
          <a:off x="8750300" y="5824532"/>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158194</xdr:rowOff>
    </xdr:from>
    <xdr:to>
      <xdr:col>45</xdr:col>
      <xdr:colOff>177800</xdr:colOff>
      <xdr:row>33</xdr:row>
      <xdr:rowOff>166682</xdr:rowOff>
    </xdr:to>
    <xdr:cxnSp macro="">
      <xdr:nvCxnSpPr>
        <xdr:cNvPr id="297" name="直線コネクタ 296"/>
        <xdr:cNvCxnSpPr/>
      </xdr:nvCxnSpPr>
      <xdr:spPr>
        <a:xfrm>
          <a:off x="7861300" y="5816044"/>
          <a:ext cx="889000" cy="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150322</xdr:rowOff>
    </xdr:from>
    <xdr:to>
      <xdr:col>41</xdr:col>
      <xdr:colOff>50800</xdr:colOff>
      <xdr:row>33</xdr:row>
      <xdr:rowOff>158194</xdr:rowOff>
    </xdr:to>
    <xdr:cxnSp macro="">
      <xdr:nvCxnSpPr>
        <xdr:cNvPr id="300" name="直線コネクタ 299"/>
        <xdr:cNvCxnSpPr/>
      </xdr:nvCxnSpPr>
      <xdr:spPr>
        <a:xfrm>
          <a:off x="6972300" y="5122372"/>
          <a:ext cx="889000" cy="69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147863</xdr:rowOff>
    </xdr:from>
    <xdr:to>
      <xdr:col>55</xdr:col>
      <xdr:colOff>50800</xdr:colOff>
      <xdr:row>34</xdr:row>
      <xdr:rowOff>78013</xdr:rowOff>
    </xdr:to>
    <xdr:sp macro="" textlink="">
      <xdr:nvSpPr>
        <xdr:cNvPr id="310" name="楕円 309"/>
        <xdr:cNvSpPr/>
      </xdr:nvSpPr>
      <xdr:spPr>
        <a:xfrm>
          <a:off x="10426700" y="580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170740</xdr:rowOff>
    </xdr:from>
    <xdr:ext cx="599010" cy="259045"/>
    <xdr:sp macro="" textlink="">
      <xdr:nvSpPr>
        <xdr:cNvPr id="311" name="補助費等該当値テキスト"/>
        <xdr:cNvSpPr txBox="1"/>
      </xdr:nvSpPr>
      <xdr:spPr>
        <a:xfrm>
          <a:off x="10528300" y="565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125141</xdr:rowOff>
    </xdr:from>
    <xdr:to>
      <xdr:col>50</xdr:col>
      <xdr:colOff>165100</xdr:colOff>
      <xdr:row>34</xdr:row>
      <xdr:rowOff>55291</xdr:rowOff>
    </xdr:to>
    <xdr:sp macro="" textlink="">
      <xdr:nvSpPr>
        <xdr:cNvPr id="312" name="楕円 311"/>
        <xdr:cNvSpPr/>
      </xdr:nvSpPr>
      <xdr:spPr>
        <a:xfrm>
          <a:off x="9588500" y="578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71818</xdr:rowOff>
    </xdr:from>
    <xdr:ext cx="599010" cy="259045"/>
    <xdr:sp macro="" textlink="">
      <xdr:nvSpPr>
        <xdr:cNvPr id="313" name="テキスト ボックス 312"/>
        <xdr:cNvSpPr txBox="1"/>
      </xdr:nvSpPr>
      <xdr:spPr>
        <a:xfrm>
          <a:off x="9339795" y="555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115882</xdr:rowOff>
    </xdr:from>
    <xdr:to>
      <xdr:col>46</xdr:col>
      <xdr:colOff>38100</xdr:colOff>
      <xdr:row>34</xdr:row>
      <xdr:rowOff>46032</xdr:rowOff>
    </xdr:to>
    <xdr:sp macro="" textlink="">
      <xdr:nvSpPr>
        <xdr:cNvPr id="314" name="楕円 313"/>
        <xdr:cNvSpPr/>
      </xdr:nvSpPr>
      <xdr:spPr>
        <a:xfrm>
          <a:off x="8699500" y="57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62559</xdr:rowOff>
    </xdr:from>
    <xdr:ext cx="599010" cy="259045"/>
    <xdr:sp macro="" textlink="">
      <xdr:nvSpPr>
        <xdr:cNvPr id="315" name="テキスト ボックス 314"/>
        <xdr:cNvSpPr txBox="1"/>
      </xdr:nvSpPr>
      <xdr:spPr>
        <a:xfrm>
          <a:off x="8450795" y="55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107394</xdr:rowOff>
    </xdr:from>
    <xdr:to>
      <xdr:col>41</xdr:col>
      <xdr:colOff>101600</xdr:colOff>
      <xdr:row>34</xdr:row>
      <xdr:rowOff>37544</xdr:rowOff>
    </xdr:to>
    <xdr:sp macro="" textlink="">
      <xdr:nvSpPr>
        <xdr:cNvPr id="316" name="楕円 315"/>
        <xdr:cNvSpPr/>
      </xdr:nvSpPr>
      <xdr:spPr>
        <a:xfrm>
          <a:off x="7810500" y="57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54071</xdr:rowOff>
    </xdr:from>
    <xdr:ext cx="599010" cy="259045"/>
    <xdr:sp macro="" textlink="">
      <xdr:nvSpPr>
        <xdr:cNvPr id="317" name="テキスト ボックス 316"/>
        <xdr:cNvSpPr txBox="1"/>
      </xdr:nvSpPr>
      <xdr:spPr>
        <a:xfrm>
          <a:off x="7561795" y="554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99522</xdr:rowOff>
    </xdr:from>
    <xdr:to>
      <xdr:col>36</xdr:col>
      <xdr:colOff>165100</xdr:colOff>
      <xdr:row>30</xdr:row>
      <xdr:rowOff>29672</xdr:rowOff>
    </xdr:to>
    <xdr:sp macro="" textlink="">
      <xdr:nvSpPr>
        <xdr:cNvPr id="318" name="楕円 317"/>
        <xdr:cNvSpPr/>
      </xdr:nvSpPr>
      <xdr:spPr>
        <a:xfrm>
          <a:off x="6921500" y="50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46199</xdr:rowOff>
    </xdr:from>
    <xdr:ext cx="599010" cy="259045"/>
    <xdr:sp macro="" textlink="">
      <xdr:nvSpPr>
        <xdr:cNvPr id="319" name="テキスト ボックス 318"/>
        <xdr:cNvSpPr txBox="1"/>
      </xdr:nvSpPr>
      <xdr:spPr>
        <a:xfrm>
          <a:off x="6672795" y="484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88227</xdr:rowOff>
    </xdr:from>
    <xdr:to>
      <xdr:col>55</xdr:col>
      <xdr:colOff>0</xdr:colOff>
      <xdr:row>55</xdr:row>
      <xdr:rowOff>96358</xdr:rowOff>
    </xdr:to>
    <xdr:cxnSp macro="">
      <xdr:nvCxnSpPr>
        <xdr:cNvPr id="348" name="直線コネクタ 347"/>
        <xdr:cNvCxnSpPr/>
      </xdr:nvCxnSpPr>
      <xdr:spPr>
        <a:xfrm flipV="1">
          <a:off x="9639300" y="9175077"/>
          <a:ext cx="838200" cy="3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9" name="普通建設事業費平均値テキスト"/>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3873</xdr:rowOff>
    </xdr:from>
    <xdr:to>
      <xdr:col>50</xdr:col>
      <xdr:colOff>114300</xdr:colOff>
      <xdr:row>55</xdr:row>
      <xdr:rowOff>96358</xdr:rowOff>
    </xdr:to>
    <xdr:cxnSp macro="">
      <xdr:nvCxnSpPr>
        <xdr:cNvPr id="351" name="直線コネクタ 350"/>
        <xdr:cNvCxnSpPr/>
      </xdr:nvCxnSpPr>
      <xdr:spPr>
        <a:xfrm>
          <a:off x="8750300" y="9433623"/>
          <a:ext cx="8890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3" name="テキスト ボックス 352"/>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3873</xdr:rowOff>
    </xdr:from>
    <xdr:to>
      <xdr:col>45</xdr:col>
      <xdr:colOff>177800</xdr:colOff>
      <xdr:row>55</xdr:row>
      <xdr:rowOff>130183</xdr:rowOff>
    </xdr:to>
    <xdr:cxnSp macro="">
      <xdr:nvCxnSpPr>
        <xdr:cNvPr id="354" name="直線コネクタ 353"/>
        <xdr:cNvCxnSpPr/>
      </xdr:nvCxnSpPr>
      <xdr:spPr>
        <a:xfrm flipV="1">
          <a:off x="7861300" y="9433623"/>
          <a:ext cx="889000" cy="12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6" name="テキスト ボックス 355"/>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130183</xdr:rowOff>
    </xdr:from>
    <xdr:to>
      <xdr:col>41</xdr:col>
      <xdr:colOff>50800</xdr:colOff>
      <xdr:row>56</xdr:row>
      <xdr:rowOff>51750</xdr:rowOff>
    </xdr:to>
    <xdr:cxnSp macro="">
      <xdr:nvCxnSpPr>
        <xdr:cNvPr id="357" name="直線コネクタ 356"/>
        <xdr:cNvCxnSpPr/>
      </xdr:nvCxnSpPr>
      <xdr:spPr>
        <a:xfrm flipV="1">
          <a:off x="6972300" y="9559933"/>
          <a:ext cx="889000" cy="9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9" name="テキスト ボックス 358"/>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1" name="テキスト ボックス 360"/>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37427</xdr:rowOff>
    </xdr:from>
    <xdr:to>
      <xdr:col>55</xdr:col>
      <xdr:colOff>50800</xdr:colOff>
      <xdr:row>53</xdr:row>
      <xdr:rowOff>139027</xdr:rowOff>
    </xdr:to>
    <xdr:sp macro="" textlink="">
      <xdr:nvSpPr>
        <xdr:cNvPr id="367" name="楕円 366"/>
        <xdr:cNvSpPr/>
      </xdr:nvSpPr>
      <xdr:spPr>
        <a:xfrm>
          <a:off x="10426700" y="91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60304</xdr:rowOff>
    </xdr:from>
    <xdr:ext cx="599010" cy="259045"/>
    <xdr:sp macro="" textlink="">
      <xdr:nvSpPr>
        <xdr:cNvPr id="368" name="普通建設事業費該当値テキスト"/>
        <xdr:cNvSpPr txBox="1"/>
      </xdr:nvSpPr>
      <xdr:spPr>
        <a:xfrm>
          <a:off x="10528300" y="89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45558</xdr:rowOff>
    </xdr:from>
    <xdr:to>
      <xdr:col>50</xdr:col>
      <xdr:colOff>165100</xdr:colOff>
      <xdr:row>55</xdr:row>
      <xdr:rowOff>147158</xdr:rowOff>
    </xdr:to>
    <xdr:sp macro="" textlink="">
      <xdr:nvSpPr>
        <xdr:cNvPr id="369" name="楕円 368"/>
        <xdr:cNvSpPr/>
      </xdr:nvSpPr>
      <xdr:spPr>
        <a:xfrm>
          <a:off x="9588500" y="94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163685</xdr:rowOff>
    </xdr:from>
    <xdr:ext cx="534377" cy="259045"/>
    <xdr:sp macro="" textlink="">
      <xdr:nvSpPr>
        <xdr:cNvPr id="370" name="テキスト ボックス 369"/>
        <xdr:cNvSpPr txBox="1"/>
      </xdr:nvSpPr>
      <xdr:spPr>
        <a:xfrm>
          <a:off x="9372111" y="92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124523</xdr:rowOff>
    </xdr:from>
    <xdr:to>
      <xdr:col>46</xdr:col>
      <xdr:colOff>38100</xdr:colOff>
      <xdr:row>55</xdr:row>
      <xdr:rowOff>54673</xdr:rowOff>
    </xdr:to>
    <xdr:sp macro="" textlink="">
      <xdr:nvSpPr>
        <xdr:cNvPr id="371" name="楕円 370"/>
        <xdr:cNvSpPr/>
      </xdr:nvSpPr>
      <xdr:spPr>
        <a:xfrm>
          <a:off x="8699500" y="938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71200</xdr:rowOff>
    </xdr:from>
    <xdr:ext cx="534377" cy="259045"/>
    <xdr:sp macro="" textlink="">
      <xdr:nvSpPr>
        <xdr:cNvPr id="372" name="テキスト ボックス 371"/>
        <xdr:cNvSpPr txBox="1"/>
      </xdr:nvSpPr>
      <xdr:spPr>
        <a:xfrm>
          <a:off x="8483111" y="91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79383</xdr:rowOff>
    </xdr:from>
    <xdr:to>
      <xdr:col>41</xdr:col>
      <xdr:colOff>101600</xdr:colOff>
      <xdr:row>56</xdr:row>
      <xdr:rowOff>9533</xdr:rowOff>
    </xdr:to>
    <xdr:sp macro="" textlink="">
      <xdr:nvSpPr>
        <xdr:cNvPr id="373" name="楕円 372"/>
        <xdr:cNvSpPr/>
      </xdr:nvSpPr>
      <xdr:spPr>
        <a:xfrm>
          <a:off x="7810500" y="95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26060</xdr:rowOff>
    </xdr:from>
    <xdr:ext cx="534377" cy="259045"/>
    <xdr:sp macro="" textlink="">
      <xdr:nvSpPr>
        <xdr:cNvPr id="374" name="テキスト ボックス 373"/>
        <xdr:cNvSpPr txBox="1"/>
      </xdr:nvSpPr>
      <xdr:spPr>
        <a:xfrm>
          <a:off x="7594111" y="928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950</xdr:rowOff>
    </xdr:from>
    <xdr:to>
      <xdr:col>36</xdr:col>
      <xdr:colOff>165100</xdr:colOff>
      <xdr:row>56</xdr:row>
      <xdr:rowOff>102550</xdr:rowOff>
    </xdr:to>
    <xdr:sp macro="" textlink="">
      <xdr:nvSpPr>
        <xdr:cNvPr id="375" name="楕円 374"/>
        <xdr:cNvSpPr/>
      </xdr:nvSpPr>
      <xdr:spPr>
        <a:xfrm>
          <a:off x="6921500" y="960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93677</xdr:rowOff>
    </xdr:from>
    <xdr:ext cx="534377" cy="259045"/>
    <xdr:sp macro="" textlink="">
      <xdr:nvSpPr>
        <xdr:cNvPr id="376" name="テキスト ボックス 375"/>
        <xdr:cNvSpPr txBox="1"/>
      </xdr:nvSpPr>
      <xdr:spPr>
        <a:xfrm>
          <a:off x="6705111" y="96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75669</xdr:rowOff>
    </xdr:from>
    <xdr:to>
      <xdr:col>55</xdr:col>
      <xdr:colOff>0</xdr:colOff>
      <xdr:row>76</xdr:row>
      <xdr:rowOff>37836</xdr:rowOff>
    </xdr:to>
    <xdr:cxnSp macro="">
      <xdr:nvCxnSpPr>
        <xdr:cNvPr id="403" name="直線コネクタ 402"/>
        <xdr:cNvCxnSpPr/>
      </xdr:nvCxnSpPr>
      <xdr:spPr>
        <a:xfrm flipV="1">
          <a:off x="9639300" y="12420069"/>
          <a:ext cx="838200" cy="6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4" name="普通建設事業費 （ うち新規整備　）平均値テキスト"/>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97729</xdr:rowOff>
    </xdr:from>
    <xdr:to>
      <xdr:col>50</xdr:col>
      <xdr:colOff>114300</xdr:colOff>
      <xdr:row>76</xdr:row>
      <xdr:rowOff>37836</xdr:rowOff>
    </xdr:to>
    <xdr:cxnSp macro="">
      <xdr:nvCxnSpPr>
        <xdr:cNvPr id="406" name="直線コネクタ 405"/>
        <xdr:cNvCxnSpPr/>
      </xdr:nvCxnSpPr>
      <xdr:spPr>
        <a:xfrm>
          <a:off x="8750300" y="12956479"/>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08" name="テキスト ボックス 407"/>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97729</xdr:rowOff>
    </xdr:from>
    <xdr:to>
      <xdr:col>45</xdr:col>
      <xdr:colOff>177800</xdr:colOff>
      <xdr:row>77</xdr:row>
      <xdr:rowOff>128612</xdr:rowOff>
    </xdr:to>
    <xdr:cxnSp macro="">
      <xdr:nvCxnSpPr>
        <xdr:cNvPr id="409" name="直線コネクタ 408"/>
        <xdr:cNvCxnSpPr/>
      </xdr:nvCxnSpPr>
      <xdr:spPr>
        <a:xfrm flipV="1">
          <a:off x="7861300" y="12956479"/>
          <a:ext cx="889000" cy="3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11" name="テキスト ボックス 410"/>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69222</xdr:rowOff>
    </xdr:from>
    <xdr:to>
      <xdr:col>41</xdr:col>
      <xdr:colOff>50800</xdr:colOff>
      <xdr:row>77</xdr:row>
      <xdr:rowOff>128612</xdr:rowOff>
    </xdr:to>
    <xdr:cxnSp macro="">
      <xdr:nvCxnSpPr>
        <xdr:cNvPr id="412" name="直線コネクタ 411"/>
        <xdr:cNvCxnSpPr/>
      </xdr:nvCxnSpPr>
      <xdr:spPr>
        <a:xfrm>
          <a:off x="6972300" y="13270872"/>
          <a:ext cx="8890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4" name="テキスト ボックス 413"/>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24869</xdr:rowOff>
    </xdr:from>
    <xdr:to>
      <xdr:col>55</xdr:col>
      <xdr:colOff>50800</xdr:colOff>
      <xdr:row>72</xdr:row>
      <xdr:rowOff>126469</xdr:rowOff>
    </xdr:to>
    <xdr:sp macro="" textlink="">
      <xdr:nvSpPr>
        <xdr:cNvPr id="422" name="楕円 421"/>
        <xdr:cNvSpPr/>
      </xdr:nvSpPr>
      <xdr:spPr>
        <a:xfrm>
          <a:off x="10426700" y="123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47746</xdr:rowOff>
    </xdr:from>
    <xdr:ext cx="534377" cy="259045"/>
    <xdr:sp macro="" textlink="">
      <xdr:nvSpPr>
        <xdr:cNvPr id="423" name="普通建設事業費 （ うち新規整備　）該当値テキスト"/>
        <xdr:cNvSpPr txBox="1"/>
      </xdr:nvSpPr>
      <xdr:spPr>
        <a:xfrm>
          <a:off x="10528300" y="1222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158486</xdr:rowOff>
    </xdr:from>
    <xdr:to>
      <xdr:col>50</xdr:col>
      <xdr:colOff>165100</xdr:colOff>
      <xdr:row>76</xdr:row>
      <xdr:rowOff>88636</xdr:rowOff>
    </xdr:to>
    <xdr:sp macro="" textlink="">
      <xdr:nvSpPr>
        <xdr:cNvPr id="424" name="楕円 423"/>
        <xdr:cNvSpPr/>
      </xdr:nvSpPr>
      <xdr:spPr>
        <a:xfrm>
          <a:off x="9588500" y="130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105163</xdr:rowOff>
    </xdr:from>
    <xdr:ext cx="534377" cy="259045"/>
    <xdr:sp macro="" textlink="">
      <xdr:nvSpPr>
        <xdr:cNvPr id="425" name="テキスト ボックス 424"/>
        <xdr:cNvSpPr txBox="1"/>
      </xdr:nvSpPr>
      <xdr:spPr>
        <a:xfrm>
          <a:off x="9372111" y="1279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46929</xdr:rowOff>
    </xdr:from>
    <xdr:to>
      <xdr:col>46</xdr:col>
      <xdr:colOff>38100</xdr:colOff>
      <xdr:row>75</xdr:row>
      <xdr:rowOff>148529</xdr:rowOff>
    </xdr:to>
    <xdr:sp macro="" textlink="">
      <xdr:nvSpPr>
        <xdr:cNvPr id="426" name="楕円 425"/>
        <xdr:cNvSpPr/>
      </xdr:nvSpPr>
      <xdr:spPr>
        <a:xfrm>
          <a:off x="8699500" y="129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165056</xdr:rowOff>
    </xdr:from>
    <xdr:ext cx="534377" cy="259045"/>
    <xdr:sp macro="" textlink="">
      <xdr:nvSpPr>
        <xdr:cNvPr id="427" name="テキスト ボックス 426"/>
        <xdr:cNvSpPr txBox="1"/>
      </xdr:nvSpPr>
      <xdr:spPr>
        <a:xfrm>
          <a:off x="8483111" y="1268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77812</xdr:rowOff>
    </xdr:from>
    <xdr:to>
      <xdr:col>41</xdr:col>
      <xdr:colOff>101600</xdr:colOff>
      <xdr:row>78</xdr:row>
      <xdr:rowOff>7962</xdr:rowOff>
    </xdr:to>
    <xdr:sp macro="" textlink="">
      <xdr:nvSpPr>
        <xdr:cNvPr id="428" name="楕円 427"/>
        <xdr:cNvSpPr/>
      </xdr:nvSpPr>
      <xdr:spPr>
        <a:xfrm>
          <a:off x="7810500" y="132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170539</xdr:rowOff>
    </xdr:from>
    <xdr:ext cx="469744" cy="259045"/>
    <xdr:sp macro="" textlink="">
      <xdr:nvSpPr>
        <xdr:cNvPr id="429" name="テキスト ボックス 428"/>
        <xdr:cNvSpPr txBox="1"/>
      </xdr:nvSpPr>
      <xdr:spPr>
        <a:xfrm>
          <a:off x="7626428" y="133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18422</xdr:rowOff>
    </xdr:from>
    <xdr:to>
      <xdr:col>36</xdr:col>
      <xdr:colOff>165100</xdr:colOff>
      <xdr:row>77</xdr:row>
      <xdr:rowOff>120022</xdr:rowOff>
    </xdr:to>
    <xdr:sp macro="" textlink="">
      <xdr:nvSpPr>
        <xdr:cNvPr id="430" name="楕円 429"/>
        <xdr:cNvSpPr/>
      </xdr:nvSpPr>
      <xdr:spPr>
        <a:xfrm>
          <a:off x="6921500" y="132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111149</xdr:rowOff>
    </xdr:from>
    <xdr:ext cx="534377" cy="259045"/>
    <xdr:sp macro="" textlink="">
      <xdr:nvSpPr>
        <xdr:cNvPr id="431" name="テキスト ボックス 430"/>
        <xdr:cNvSpPr txBox="1"/>
      </xdr:nvSpPr>
      <xdr:spPr>
        <a:xfrm>
          <a:off x="6705111" y="1331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22123</xdr:rowOff>
    </xdr:from>
    <xdr:to>
      <xdr:col>55</xdr:col>
      <xdr:colOff>0</xdr:colOff>
      <xdr:row>96</xdr:row>
      <xdr:rowOff>84325</xdr:rowOff>
    </xdr:to>
    <xdr:cxnSp macro="">
      <xdr:nvCxnSpPr>
        <xdr:cNvPr id="462" name="直線コネクタ 461"/>
        <xdr:cNvCxnSpPr/>
      </xdr:nvCxnSpPr>
      <xdr:spPr>
        <a:xfrm flipV="1">
          <a:off x="9639300" y="16309873"/>
          <a:ext cx="838200" cy="2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21851</xdr:rowOff>
    </xdr:from>
    <xdr:to>
      <xdr:col>50</xdr:col>
      <xdr:colOff>114300</xdr:colOff>
      <xdr:row>96</xdr:row>
      <xdr:rowOff>84325</xdr:rowOff>
    </xdr:to>
    <xdr:cxnSp macro="">
      <xdr:nvCxnSpPr>
        <xdr:cNvPr id="465" name="直線コネクタ 464"/>
        <xdr:cNvCxnSpPr/>
      </xdr:nvCxnSpPr>
      <xdr:spPr>
        <a:xfrm>
          <a:off x="8750300" y="16481051"/>
          <a:ext cx="8890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7" name="テキスト ボックス 466"/>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151022</xdr:rowOff>
    </xdr:from>
    <xdr:to>
      <xdr:col>45</xdr:col>
      <xdr:colOff>177800</xdr:colOff>
      <xdr:row>96</xdr:row>
      <xdr:rowOff>21851</xdr:rowOff>
    </xdr:to>
    <xdr:cxnSp macro="">
      <xdr:nvCxnSpPr>
        <xdr:cNvPr id="468" name="直線コネクタ 467"/>
        <xdr:cNvCxnSpPr/>
      </xdr:nvCxnSpPr>
      <xdr:spPr>
        <a:xfrm>
          <a:off x="7861300" y="16438772"/>
          <a:ext cx="889000" cy="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151022</xdr:rowOff>
    </xdr:from>
    <xdr:to>
      <xdr:col>41</xdr:col>
      <xdr:colOff>50800</xdr:colOff>
      <xdr:row>96</xdr:row>
      <xdr:rowOff>131285</xdr:rowOff>
    </xdr:to>
    <xdr:cxnSp macro="">
      <xdr:nvCxnSpPr>
        <xdr:cNvPr id="471" name="直線コネクタ 470"/>
        <xdr:cNvCxnSpPr/>
      </xdr:nvCxnSpPr>
      <xdr:spPr>
        <a:xfrm flipV="1">
          <a:off x="6972300" y="16438772"/>
          <a:ext cx="889000" cy="15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3" name="テキスト ボックス 472"/>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142773</xdr:rowOff>
    </xdr:from>
    <xdr:to>
      <xdr:col>55</xdr:col>
      <xdr:colOff>50800</xdr:colOff>
      <xdr:row>95</xdr:row>
      <xdr:rowOff>72923</xdr:rowOff>
    </xdr:to>
    <xdr:sp macro="" textlink="">
      <xdr:nvSpPr>
        <xdr:cNvPr id="481" name="楕円 480"/>
        <xdr:cNvSpPr/>
      </xdr:nvSpPr>
      <xdr:spPr>
        <a:xfrm>
          <a:off x="10426700" y="162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165650</xdr:rowOff>
    </xdr:from>
    <xdr:ext cx="534377" cy="259045"/>
    <xdr:sp macro="" textlink="">
      <xdr:nvSpPr>
        <xdr:cNvPr id="482" name="普通建設事業費 （ うち更新整備　）該当値テキスト"/>
        <xdr:cNvSpPr txBox="1"/>
      </xdr:nvSpPr>
      <xdr:spPr>
        <a:xfrm>
          <a:off x="10528300" y="161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33525</xdr:rowOff>
    </xdr:from>
    <xdr:to>
      <xdr:col>50</xdr:col>
      <xdr:colOff>165100</xdr:colOff>
      <xdr:row>96</xdr:row>
      <xdr:rowOff>135125</xdr:rowOff>
    </xdr:to>
    <xdr:sp macro="" textlink="">
      <xdr:nvSpPr>
        <xdr:cNvPr id="483" name="楕円 482"/>
        <xdr:cNvSpPr/>
      </xdr:nvSpPr>
      <xdr:spPr>
        <a:xfrm>
          <a:off x="9588500" y="164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126252</xdr:rowOff>
    </xdr:from>
    <xdr:ext cx="534377" cy="259045"/>
    <xdr:sp macro="" textlink="">
      <xdr:nvSpPr>
        <xdr:cNvPr id="484" name="テキスト ボックス 483"/>
        <xdr:cNvSpPr txBox="1"/>
      </xdr:nvSpPr>
      <xdr:spPr>
        <a:xfrm>
          <a:off x="9372111" y="1658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142501</xdr:rowOff>
    </xdr:from>
    <xdr:to>
      <xdr:col>46</xdr:col>
      <xdr:colOff>38100</xdr:colOff>
      <xdr:row>96</xdr:row>
      <xdr:rowOff>72651</xdr:rowOff>
    </xdr:to>
    <xdr:sp macro="" textlink="">
      <xdr:nvSpPr>
        <xdr:cNvPr id="485" name="楕円 484"/>
        <xdr:cNvSpPr/>
      </xdr:nvSpPr>
      <xdr:spPr>
        <a:xfrm>
          <a:off x="8699500" y="164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89178</xdr:rowOff>
    </xdr:from>
    <xdr:ext cx="534377" cy="259045"/>
    <xdr:sp macro="" textlink="">
      <xdr:nvSpPr>
        <xdr:cNvPr id="486" name="テキスト ボックス 485"/>
        <xdr:cNvSpPr txBox="1"/>
      </xdr:nvSpPr>
      <xdr:spPr>
        <a:xfrm>
          <a:off x="8483111" y="162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100222</xdr:rowOff>
    </xdr:from>
    <xdr:to>
      <xdr:col>41</xdr:col>
      <xdr:colOff>101600</xdr:colOff>
      <xdr:row>96</xdr:row>
      <xdr:rowOff>30372</xdr:rowOff>
    </xdr:to>
    <xdr:sp macro="" textlink="">
      <xdr:nvSpPr>
        <xdr:cNvPr id="487" name="楕円 486"/>
        <xdr:cNvSpPr/>
      </xdr:nvSpPr>
      <xdr:spPr>
        <a:xfrm>
          <a:off x="7810500" y="163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46899</xdr:rowOff>
    </xdr:from>
    <xdr:ext cx="534377" cy="259045"/>
    <xdr:sp macro="" textlink="">
      <xdr:nvSpPr>
        <xdr:cNvPr id="488" name="テキスト ボックス 487"/>
        <xdr:cNvSpPr txBox="1"/>
      </xdr:nvSpPr>
      <xdr:spPr>
        <a:xfrm>
          <a:off x="7594111" y="161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80485</xdr:rowOff>
    </xdr:from>
    <xdr:to>
      <xdr:col>36</xdr:col>
      <xdr:colOff>165100</xdr:colOff>
      <xdr:row>97</xdr:row>
      <xdr:rowOff>10635</xdr:rowOff>
    </xdr:to>
    <xdr:sp macro="" textlink="">
      <xdr:nvSpPr>
        <xdr:cNvPr id="489" name="楕円 488"/>
        <xdr:cNvSpPr/>
      </xdr:nvSpPr>
      <xdr:spPr>
        <a:xfrm>
          <a:off x="6921500" y="165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27162</xdr:rowOff>
    </xdr:from>
    <xdr:ext cx="534377" cy="259045"/>
    <xdr:sp macro="" textlink="">
      <xdr:nvSpPr>
        <xdr:cNvPr id="490" name="テキスト ボックス 489"/>
        <xdr:cNvSpPr txBox="1"/>
      </xdr:nvSpPr>
      <xdr:spPr>
        <a:xfrm>
          <a:off x="6705111" y="163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164633</xdr:rowOff>
    </xdr:from>
    <xdr:to>
      <xdr:col>85</xdr:col>
      <xdr:colOff>127000</xdr:colOff>
      <xdr:row>39</xdr:row>
      <xdr:rowOff>18542</xdr:rowOff>
    </xdr:to>
    <xdr:cxnSp macro="">
      <xdr:nvCxnSpPr>
        <xdr:cNvPr id="521" name="直線コネクタ 520"/>
        <xdr:cNvCxnSpPr/>
      </xdr:nvCxnSpPr>
      <xdr:spPr>
        <a:xfrm>
          <a:off x="15481300" y="6679733"/>
          <a:ext cx="838200" cy="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110913</xdr:rowOff>
    </xdr:from>
    <xdr:to>
      <xdr:col>81</xdr:col>
      <xdr:colOff>50800</xdr:colOff>
      <xdr:row>38</xdr:row>
      <xdr:rowOff>164633</xdr:rowOff>
    </xdr:to>
    <xdr:cxnSp macro="">
      <xdr:nvCxnSpPr>
        <xdr:cNvPr id="524" name="直線コネクタ 523"/>
        <xdr:cNvCxnSpPr/>
      </xdr:nvCxnSpPr>
      <xdr:spPr>
        <a:xfrm>
          <a:off x="14592300" y="6283113"/>
          <a:ext cx="889000" cy="39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6" name="テキスト ボックス 525"/>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41908</xdr:rowOff>
    </xdr:from>
    <xdr:to>
      <xdr:col>76</xdr:col>
      <xdr:colOff>114300</xdr:colOff>
      <xdr:row>36</xdr:row>
      <xdr:rowOff>110913</xdr:rowOff>
    </xdr:to>
    <xdr:cxnSp macro="">
      <xdr:nvCxnSpPr>
        <xdr:cNvPr id="527" name="直線コネクタ 526"/>
        <xdr:cNvCxnSpPr/>
      </xdr:nvCxnSpPr>
      <xdr:spPr>
        <a:xfrm>
          <a:off x="13703300" y="6214108"/>
          <a:ext cx="8890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29" name="テキスト ボックス 528"/>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148648</xdr:rowOff>
    </xdr:from>
    <xdr:to>
      <xdr:col>71</xdr:col>
      <xdr:colOff>177800</xdr:colOff>
      <xdr:row>36</xdr:row>
      <xdr:rowOff>41908</xdr:rowOff>
    </xdr:to>
    <xdr:cxnSp macro="">
      <xdr:nvCxnSpPr>
        <xdr:cNvPr id="530" name="直線コネクタ 529"/>
        <xdr:cNvCxnSpPr/>
      </xdr:nvCxnSpPr>
      <xdr:spPr>
        <a:xfrm>
          <a:off x="12814300" y="5977948"/>
          <a:ext cx="889000" cy="23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2" name="テキスト ボックス 531"/>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4" name="テキスト ボックス 533"/>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139192</xdr:rowOff>
    </xdr:from>
    <xdr:to>
      <xdr:col>85</xdr:col>
      <xdr:colOff>177800</xdr:colOff>
      <xdr:row>39</xdr:row>
      <xdr:rowOff>69342</xdr:rowOff>
    </xdr:to>
    <xdr:sp macro="" textlink="">
      <xdr:nvSpPr>
        <xdr:cNvPr id="540" name="楕円 539"/>
        <xdr:cNvSpPr/>
      </xdr:nvSpPr>
      <xdr:spPr>
        <a:xfrm>
          <a:off x="16268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1" name="災害復旧事業費該当値テキスト"/>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113833</xdr:rowOff>
    </xdr:from>
    <xdr:to>
      <xdr:col>81</xdr:col>
      <xdr:colOff>101600</xdr:colOff>
      <xdr:row>39</xdr:row>
      <xdr:rowOff>43983</xdr:rowOff>
    </xdr:to>
    <xdr:sp macro="" textlink="">
      <xdr:nvSpPr>
        <xdr:cNvPr id="542" name="楕円 541"/>
        <xdr:cNvSpPr/>
      </xdr:nvSpPr>
      <xdr:spPr>
        <a:xfrm>
          <a:off x="15430500" y="662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60511</xdr:rowOff>
    </xdr:from>
    <xdr:ext cx="469744" cy="259045"/>
    <xdr:sp macro="" textlink="">
      <xdr:nvSpPr>
        <xdr:cNvPr id="543" name="テキスト ボックス 542"/>
        <xdr:cNvSpPr txBox="1"/>
      </xdr:nvSpPr>
      <xdr:spPr>
        <a:xfrm>
          <a:off x="15246428" y="64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60113</xdr:rowOff>
    </xdr:from>
    <xdr:to>
      <xdr:col>76</xdr:col>
      <xdr:colOff>165100</xdr:colOff>
      <xdr:row>36</xdr:row>
      <xdr:rowOff>161713</xdr:rowOff>
    </xdr:to>
    <xdr:sp macro="" textlink="">
      <xdr:nvSpPr>
        <xdr:cNvPr id="544" name="楕円 543"/>
        <xdr:cNvSpPr/>
      </xdr:nvSpPr>
      <xdr:spPr>
        <a:xfrm>
          <a:off x="14541500" y="62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6790</xdr:rowOff>
    </xdr:from>
    <xdr:ext cx="534377" cy="259045"/>
    <xdr:sp macro="" textlink="">
      <xdr:nvSpPr>
        <xdr:cNvPr id="545" name="テキスト ボックス 544"/>
        <xdr:cNvSpPr txBox="1"/>
      </xdr:nvSpPr>
      <xdr:spPr>
        <a:xfrm>
          <a:off x="14325111" y="60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162558</xdr:rowOff>
    </xdr:from>
    <xdr:to>
      <xdr:col>72</xdr:col>
      <xdr:colOff>38100</xdr:colOff>
      <xdr:row>36</xdr:row>
      <xdr:rowOff>92708</xdr:rowOff>
    </xdr:to>
    <xdr:sp macro="" textlink="">
      <xdr:nvSpPr>
        <xdr:cNvPr id="546" name="楕円 545"/>
        <xdr:cNvSpPr/>
      </xdr:nvSpPr>
      <xdr:spPr>
        <a:xfrm>
          <a:off x="13652500" y="61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109235</xdr:rowOff>
    </xdr:from>
    <xdr:ext cx="534377" cy="259045"/>
    <xdr:sp macro="" textlink="">
      <xdr:nvSpPr>
        <xdr:cNvPr id="547" name="テキスト ボックス 546"/>
        <xdr:cNvSpPr txBox="1"/>
      </xdr:nvSpPr>
      <xdr:spPr>
        <a:xfrm>
          <a:off x="13436111" y="593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97848</xdr:rowOff>
    </xdr:from>
    <xdr:to>
      <xdr:col>67</xdr:col>
      <xdr:colOff>101600</xdr:colOff>
      <xdr:row>35</xdr:row>
      <xdr:rowOff>27998</xdr:rowOff>
    </xdr:to>
    <xdr:sp macro="" textlink="">
      <xdr:nvSpPr>
        <xdr:cNvPr id="548" name="楕円 547"/>
        <xdr:cNvSpPr/>
      </xdr:nvSpPr>
      <xdr:spPr>
        <a:xfrm>
          <a:off x="12763500" y="59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44525</xdr:rowOff>
    </xdr:from>
    <xdr:ext cx="534377" cy="259045"/>
    <xdr:sp macro="" textlink="">
      <xdr:nvSpPr>
        <xdr:cNvPr id="549" name="テキスト ボックス 548"/>
        <xdr:cNvSpPr txBox="1"/>
      </xdr:nvSpPr>
      <xdr:spPr>
        <a:xfrm>
          <a:off x="12547111" y="570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27767</xdr:rowOff>
    </xdr:from>
    <xdr:to>
      <xdr:col>85</xdr:col>
      <xdr:colOff>127000</xdr:colOff>
      <xdr:row>74</xdr:row>
      <xdr:rowOff>110260</xdr:rowOff>
    </xdr:to>
    <xdr:cxnSp macro="">
      <xdr:nvCxnSpPr>
        <xdr:cNvPr id="630" name="直線コネクタ 629"/>
        <xdr:cNvCxnSpPr/>
      </xdr:nvCxnSpPr>
      <xdr:spPr>
        <a:xfrm>
          <a:off x="15481300" y="12543617"/>
          <a:ext cx="838200" cy="25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27767</xdr:rowOff>
    </xdr:from>
    <xdr:to>
      <xdr:col>81</xdr:col>
      <xdr:colOff>50800</xdr:colOff>
      <xdr:row>73</xdr:row>
      <xdr:rowOff>97458</xdr:rowOff>
    </xdr:to>
    <xdr:cxnSp macro="">
      <xdr:nvCxnSpPr>
        <xdr:cNvPr id="633" name="直線コネクタ 632"/>
        <xdr:cNvCxnSpPr/>
      </xdr:nvCxnSpPr>
      <xdr:spPr>
        <a:xfrm flipV="1">
          <a:off x="14592300" y="12543617"/>
          <a:ext cx="8890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5" name="テキスト ボックス 634"/>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97458</xdr:rowOff>
    </xdr:from>
    <xdr:to>
      <xdr:col>76</xdr:col>
      <xdr:colOff>114300</xdr:colOff>
      <xdr:row>73</xdr:row>
      <xdr:rowOff>167736</xdr:rowOff>
    </xdr:to>
    <xdr:cxnSp macro="">
      <xdr:nvCxnSpPr>
        <xdr:cNvPr id="636" name="直線コネクタ 635"/>
        <xdr:cNvCxnSpPr/>
      </xdr:nvCxnSpPr>
      <xdr:spPr>
        <a:xfrm flipV="1">
          <a:off x="13703300" y="12613308"/>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167736</xdr:rowOff>
    </xdr:from>
    <xdr:to>
      <xdr:col>71</xdr:col>
      <xdr:colOff>177800</xdr:colOff>
      <xdr:row>75</xdr:row>
      <xdr:rowOff>44896</xdr:rowOff>
    </xdr:to>
    <xdr:cxnSp macro="">
      <xdr:nvCxnSpPr>
        <xdr:cNvPr id="639" name="直線コネクタ 638"/>
        <xdr:cNvCxnSpPr/>
      </xdr:nvCxnSpPr>
      <xdr:spPr>
        <a:xfrm flipV="1">
          <a:off x="12814300" y="12683586"/>
          <a:ext cx="889000" cy="2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1" name="テキスト ボックス 640"/>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3" name="テキスト ボックス 642"/>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59460</xdr:rowOff>
    </xdr:from>
    <xdr:to>
      <xdr:col>85</xdr:col>
      <xdr:colOff>177800</xdr:colOff>
      <xdr:row>74</xdr:row>
      <xdr:rowOff>161060</xdr:rowOff>
    </xdr:to>
    <xdr:sp macro="" textlink="">
      <xdr:nvSpPr>
        <xdr:cNvPr id="649" name="楕円 648"/>
        <xdr:cNvSpPr/>
      </xdr:nvSpPr>
      <xdr:spPr>
        <a:xfrm>
          <a:off x="16268700" y="127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82337</xdr:rowOff>
    </xdr:from>
    <xdr:ext cx="534377" cy="259045"/>
    <xdr:sp macro="" textlink="">
      <xdr:nvSpPr>
        <xdr:cNvPr id="650" name="公債費該当値テキスト"/>
        <xdr:cNvSpPr txBox="1"/>
      </xdr:nvSpPr>
      <xdr:spPr>
        <a:xfrm>
          <a:off x="16370300" y="1259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148417</xdr:rowOff>
    </xdr:from>
    <xdr:to>
      <xdr:col>81</xdr:col>
      <xdr:colOff>101600</xdr:colOff>
      <xdr:row>73</xdr:row>
      <xdr:rowOff>78567</xdr:rowOff>
    </xdr:to>
    <xdr:sp macro="" textlink="">
      <xdr:nvSpPr>
        <xdr:cNvPr id="651" name="楕円 650"/>
        <xdr:cNvSpPr/>
      </xdr:nvSpPr>
      <xdr:spPr>
        <a:xfrm>
          <a:off x="15430500" y="124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95094</xdr:rowOff>
    </xdr:from>
    <xdr:ext cx="534377" cy="259045"/>
    <xdr:sp macro="" textlink="">
      <xdr:nvSpPr>
        <xdr:cNvPr id="652" name="テキスト ボックス 651"/>
        <xdr:cNvSpPr txBox="1"/>
      </xdr:nvSpPr>
      <xdr:spPr>
        <a:xfrm>
          <a:off x="15214111" y="122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46658</xdr:rowOff>
    </xdr:from>
    <xdr:to>
      <xdr:col>76</xdr:col>
      <xdr:colOff>165100</xdr:colOff>
      <xdr:row>73</xdr:row>
      <xdr:rowOff>148258</xdr:rowOff>
    </xdr:to>
    <xdr:sp macro="" textlink="">
      <xdr:nvSpPr>
        <xdr:cNvPr id="653" name="楕円 652"/>
        <xdr:cNvSpPr/>
      </xdr:nvSpPr>
      <xdr:spPr>
        <a:xfrm>
          <a:off x="14541500" y="125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164785</xdr:rowOff>
    </xdr:from>
    <xdr:ext cx="534377" cy="259045"/>
    <xdr:sp macro="" textlink="">
      <xdr:nvSpPr>
        <xdr:cNvPr id="654" name="テキスト ボックス 653"/>
        <xdr:cNvSpPr txBox="1"/>
      </xdr:nvSpPr>
      <xdr:spPr>
        <a:xfrm>
          <a:off x="14325111" y="123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116936</xdr:rowOff>
    </xdr:from>
    <xdr:to>
      <xdr:col>72</xdr:col>
      <xdr:colOff>38100</xdr:colOff>
      <xdr:row>74</xdr:row>
      <xdr:rowOff>47086</xdr:rowOff>
    </xdr:to>
    <xdr:sp macro="" textlink="">
      <xdr:nvSpPr>
        <xdr:cNvPr id="655" name="楕円 654"/>
        <xdr:cNvSpPr/>
      </xdr:nvSpPr>
      <xdr:spPr>
        <a:xfrm>
          <a:off x="13652500" y="126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63613</xdr:rowOff>
    </xdr:from>
    <xdr:ext cx="534377" cy="259045"/>
    <xdr:sp macro="" textlink="">
      <xdr:nvSpPr>
        <xdr:cNvPr id="656" name="テキスト ボックス 655"/>
        <xdr:cNvSpPr txBox="1"/>
      </xdr:nvSpPr>
      <xdr:spPr>
        <a:xfrm>
          <a:off x="13436111" y="124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165546</xdr:rowOff>
    </xdr:from>
    <xdr:to>
      <xdr:col>67</xdr:col>
      <xdr:colOff>101600</xdr:colOff>
      <xdr:row>75</xdr:row>
      <xdr:rowOff>95696</xdr:rowOff>
    </xdr:to>
    <xdr:sp macro="" textlink="">
      <xdr:nvSpPr>
        <xdr:cNvPr id="657" name="楕円 656"/>
        <xdr:cNvSpPr/>
      </xdr:nvSpPr>
      <xdr:spPr>
        <a:xfrm>
          <a:off x="12763500" y="128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112223</xdr:rowOff>
    </xdr:from>
    <xdr:ext cx="534377" cy="259045"/>
    <xdr:sp macro="" textlink="">
      <xdr:nvSpPr>
        <xdr:cNvPr id="658" name="テキスト ボックス 657"/>
        <xdr:cNvSpPr txBox="1"/>
      </xdr:nvSpPr>
      <xdr:spPr>
        <a:xfrm>
          <a:off x="12547111" y="1262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86601</xdr:rowOff>
    </xdr:from>
    <xdr:to>
      <xdr:col>85</xdr:col>
      <xdr:colOff>127000</xdr:colOff>
      <xdr:row>98</xdr:row>
      <xdr:rowOff>45920</xdr:rowOff>
    </xdr:to>
    <xdr:cxnSp macro="">
      <xdr:nvCxnSpPr>
        <xdr:cNvPr id="685" name="直線コネクタ 684"/>
        <xdr:cNvCxnSpPr/>
      </xdr:nvCxnSpPr>
      <xdr:spPr>
        <a:xfrm flipV="1">
          <a:off x="15481300" y="16717251"/>
          <a:ext cx="838200" cy="1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6" name="積立金平均値テキスト"/>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69053</xdr:rowOff>
    </xdr:from>
    <xdr:to>
      <xdr:col>81</xdr:col>
      <xdr:colOff>50800</xdr:colOff>
      <xdr:row>98</xdr:row>
      <xdr:rowOff>45920</xdr:rowOff>
    </xdr:to>
    <xdr:cxnSp macro="">
      <xdr:nvCxnSpPr>
        <xdr:cNvPr id="688" name="直線コネクタ 687"/>
        <xdr:cNvCxnSpPr/>
      </xdr:nvCxnSpPr>
      <xdr:spPr>
        <a:xfrm>
          <a:off x="14592300" y="16699703"/>
          <a:ext cx="889000" cy="14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0" name="テキスト ボックス 689"/>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95836</xdr:rowOff>
    </xdr:from>
    <xdr:to>
      <xdr:col>76</xdr:col>
      <xdr:colOff>114300</xdr:colOff>
      <xdr:row>97</xdr:row>
      <xdr:rowOff>69053</xdr:rowOff>
    </xdr:to>
    <xdr:cxnSp macro="">
      <xdr:nvCxnSpPr>
        <xdr:cNvPr id="691" name="直線コネクタ 690"/>
        <xdr:cNvCxnSpPr/>
      </xdr:nvCxnSpPr>
      <xdr:spPr>
        <a:xfrm>
          <a:off x="13703300" y="16555036"/>
          <a:ext cx="889000" cy="1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3" name="テキスト ボックス 692"/>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95836</xdr:rowOff>
    </xdr:from>
    <xdr:to>
      <xdr:col>71</xdr:col>
      <xdr:colOff>177800</xdr:colOff>
      <xdr:row>97</xdr:row>
      <xdr:rowOff>72529</xdr:rowOff>
    </xdr:to>
    <xdr:cxnSp macro="">
      <xdr:nvCxnSpPr>
        <xdr:cNvPr id="694" name="直線コネクタ 693"/>
        <xdr:cNvCxnSpPr/>
      </xdr:nvCxnSpPr>
      <xdr:spPr>
        <a:xfrm flipV="1">
          <a:off x="12814300" y="16555036"/>
          <a:ext cx="889000" cy="1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6" name="テキスト ボックス 695"/>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8" name="テキスト ボックス 697"/>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35801</xdr:rowOff>
    </xdr:from>
    <xdr:to>
      <xdr:col>85</xdr:col>
      <xdr:colOff>177800</xdr:colOff>
      <xdr:row>97</xdr:row>
      <xdr:rowOff>137401</xdr:rowOff>
    </xdr:to>
    <xdr:sp macro="" textlink="">
      <xdr:nvSpPr>
        <xdr:cNvPr id="704" name="楕円 703"/>
        <xdr:cNvSpPr/>
      </xdr:nvSpPr>
      <xdr:spPr>
        <a:xfrm>
          <a:off x="16268700" y="166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14228</xdr:rowOff>
    </xdr:from>
    <xdr:ext cx="534377" cy="259045"/>
    <xdr:sp macro="" textlink="">
      <xdr:nvSpPr>
        <xdr:cNvPr id="705" name="積立金該当値テキスト"/>
        <xdr:cNvSpPr txBox="1"/>
      </xdr:nvSpPr>
      <xdr:spPr>
        <a:xfrm>
          <a:off x="16370300" y="1664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166570</xdr:rowOff>
    </xdr:from>
    <xdr:to>
      <xdr:col>81</xdr:col>
      <xdr:colOff>101600</xdr:colOff>
      <xdr:row>98</xdr:row>
      <xdr:rowOff>96720</xdr:rowOff>
    </xdr:to>
    <xdr:sp macro="" textlink="">
      <xdr:nvSpPr>
        <xdr:cNvPr id="706" name="楕円 705"/>
        <xdr:cNvSpPr/>
      </xdr:nvSpPr>
      <xdr:spPr>
        <a:xfrm>
          <a:off x="15430500" y="167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87847</xdr:rowOff>
    </xdr:from>
    <xdr:ext cx="534377" cy="259045"/>
    <xdr:sp macro="" textlink="">
      <xdr:nvSpPr>
        <xdr:cNvPr id="707" name="テキスト ボックス 706"/>
        <xdr:cNvSpPr txBox="1"/>
      </xdr:nvSpPr>
      <xdr:spPr>
        <a:xfrm>
          <a:off x="15214111" y="1688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18253</xdr:rowOff>
    </xdr:from>
    <xdr:to>
      <xdr:col>76</xdr:col>
      <xdr:colOff>165100</xdr:colOff>
      <xdr:row>97</xdr:row>
      <xdr:rowOff>119853</xdr:rowOff>
    </xdr:to>
    <xdr:sp macro="" textlink="">
      <xdr:nvSpPr>
        <xdr:cNvPr id="708" name="楕円 707"/>
        <xdr:cNvSpPr/>
      </xdr:nvSpPr>
      <xdr:spPr>
        <a:xfrm>
          <a:off x="14541500" y="166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110980</xdr:rowOff>
    </xdr:from>
    <xdr:ext cx="534377" cy="259045"/>
    <xdr:sp macro="" textlink="">
      <xdr:nvSpPr>
        <xdr:cNvPr id="709" name="テキスト ボックス 708"/>
        <xdr:cNvSpPr txBox="1"/>
      </xdr:nvSpPr>
      <xdr:spPr>
        <a:xfrm>
          <a:off x="14325111" y="167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45036</xdr:rowOff>
    </xdr:from>
    <xdr:to>
      <xdr:col>72</xdr:col>
      <xdr:colOff>38100</xdr:colOff>
      <xdr:row>96</xdr:row>
      <xdr:rowOff>146636</xdr:rowOff>
    </xdr:to>
    <xdr:sp macro="" textlink="">
      <xdr:nvSpPr>
        <xdr:cNvPr id="710" name="楕円 709"/>
        <xdr:cNvSpPr/>
      </xdr:nvSpPr>
      <xdr:spPr>
        <a:xfrm>
          <a:off x="13652500" y="165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163163</xdr:rowOff>
    </xdr:from>
    <xdr:ext cx="534377" cy="259045"/>
    <xdr:sp macro="" textlink="">
      <xdr:nvSpPr>
        <xdr:cNvPr id="711" name="テキスト ボックス 710"/>
        <xdr:cNvSpPr txBox="1"/>
      </xdr:nvSpPr>
      <xdr:spPr>
        <a:xfrm>
          <a:off x="13436111" y="162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21729</xdr:rowOff>
    </xdr:from>
    <xdr:to>
      <xdr:col>67</xdr:col>
      <xdr:colOff>101600</xdr:colOff>
      <xdr:row>97</xdr:row>
      <xdr:rowOff>123329</xdr:rowOff>
    </xdr:to>
    <xdr:sp macro="" textlink="">
      <xdr:nvSpPr>
        <xdr:cNvPr id="712" name="楕円 711"/>
        <xdr:cNvSpPr/>
      </xdr:nvSpPr>
      <xdr:spPr>
        <a:xfrm>
          <a:off x="12763500" y="166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139856</xdr:rowOff>
    </xdr:from>
    <xdr:ext cx="534377" cy="259045"/>
    <xdr:sp macro="" textlink="">
      <xdr:nvSpPr>
        <xdr:cNvPr id="713" name="テキスト ボックス 712"/>
        <xdr:cNvSpPr txBox="1"/>
      </xdr:nvSpPr>
      <xdr:spPr>
        <a:xfrm>
          <a:off x="12547111" y="164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140386</xdr:rowOff>
    </xdr:from>
    <xdr:to>
      <xdr:col>116</xdr:col>
      <xdr:colOff>63500</xdr:colOff>
      <xdr:row>36</xdr:row>
      <xdr:rowOff>20313</xdr:rowOff>
    </xdr:to>
    <xdr:cxnSp macro="">
      <xdr:nvCxnSpPr>
        <xdr:cNvPr id="738" name="直線コネクタ 737"/>
        <xdr:cNvCxnSpPr/>
      </xdr:nvCxnSpPr>
      <xdr:spPr>
        <a:xfrm>
          <a:off x="21323300" y="6141136"/>
          <a:ext cx="838200" cy="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39" name="投資及び出資金平均値テキスト"/>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140386</xdr:rowOff>
    </xdr:from>
    <xdr:to>
      <xdr:col>111</xdr:col>
      <xdr:colOff>177800</xdr:colOff>
      <xdr:row>35</xdr:row>
      <xdr:rowOff>150787</xdr:rowOff>
    </xdr:to>
    <xdr:cxnSp macro="">
      <xdr:nvCxnSpPr>
        <xdr:cNvPr id="741" name="直線コネクタ 740"/>
        <xdr:cNvCxnSpPr/>
      </xdr:nvCxnSpPr>
      <xdr:spPr>
        <a:xfrm flipV="1">
          <a:off x="20434300" y="6141136"/>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3" name="テキスト ボックス 742"/>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150787</xdr:rowOff>
    </xdr:from>
    <xdr:to>
      <xdr:col>107</xdr:col>
      <xdr:colOff>50800</xdr:colOff>
      <xdr:row>36</xdr:row>
      <xdr:rowOff>19514</xdr:rowOff>
    </xdr:to>
    <xdr:cxnSp macro="">
      <xdr:nvCxnSpPr>
        <xdr:cNvPr id="744" name="直線コネクタ 743"/>
        <xdr:cNvCxnSpPr/>
      </xdr:nvCxnSpPr>
      <xdr:spPr>
        <a:xfrm flipV="1">
          <a:off x="19545300" y="6151537"/>
          <a:ext cx="8890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6" name="テキスト ボックス 745"/>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19514</xdr:rowOff>
    </xdr:from>
    <xdr:to>
      <xdr:col>102</xdr:col>
      <xdr:colOff>114300</xdr:colOff>
      <xdr:row>36</xdr:row>
      <xdr:rowOff>44774</xdr:rowOff>
    </xdr:to>
    <xdr:cxnSp macro="">
      <xdr:nvCxnSpPr>
        <xdr:cNvPr id="747" name="直線コネクタ 746"/>
        <xdr:cNvCxnSpPr/>
      </xdr:nvCxnSpPr>
      <xdr:spPr>
        <a:xfrm flipV="1">
          <a:off x="18656300" y="6191714"/>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9" name="テキスト ボックス 748"/>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1" name="テキスト ボックス 750"/>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140963</xdr:rowOff>
    </xdr:from>
    <xdr:to>
      <xdr:col>116</xdr:col>
      <xdr:colOff>114300</xdr:colOff>
      <xdr:row>36</xdr:row>
      <xdr:rowOff>71113</xdr:rowOff>
    </xdr:to>
    <xdr:sp macro="" textlink="">
      <xdr:nvSpPr>
        <xdr:cNvPr id="757" name="楕円 756"/>
        <xdr:cNvSpPr/>
      </xdr:nvSpPr>
      <xdr:spPr>
        <a:xfrm>
          <a:off x="22110700" y="61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163840</xdr:rowOff>
    </xdr:from>
    <xdr:ext cx="469744" cy="259045"/>
    <xdr:sp macro="" textlink="">
      <xdr:nvSpPr>
        <xdr:cNvPr id="758" name="投資及び出資金該当値テキスト"/>
        <xdr:cNvSpPr txBox="1"/>
      </xdr:nvSpPr>
      <xdr:spPr>
        <a:xfrm>
          <a:off x="22212300" y="59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89586</xdr:rowOff>
    </xdr:from>
    <xdr:to>
      <xdr:col>112</xdr:col>
      <xdr:colOff>38100</xdr:colOff>
      <xdr:row>36</xdr:row>
      <xdr:rowOff>19736</xdr:rowOff>
    </xdr:to>
    <xdr:sp macro="" textlink="">
      <xdr:nvSpPr>
        <xdr:cNvPr id="759" name="楕円 758"/>
        <xdr:cNvSpPr/>
      </xdr:nvSpPr>
      <xdr:spPr>
        <a:xfrm>
          <a:off x="21272500" y="60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36263</xdr:rowOff>
    </xdr:from>
    <xdr:ext cx="469744" cy="259045"/>
    <xdr:sp macro="" textlink="">
      <xdr:nvSpPr>
        <xdr:cNvPr id="760" name="テキスト ボックス 759"/>
        <xdr:cNvSpPr txBox="1"/>
      </xdr:nvSpPr>
      <xdr:spPr>
        <a:xfrm>
          <a:off x="21088428" y="58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99987</xdr:rowOff>
    </xdr:from>
    <xdr:to>
      <xdr:col>107</xdr:col>
      <xdr:colOff>101600</xdr:colOff>
      <xdr:row>36</xdr:row>
      <xdr:rowOff>30137</xdr:rowOff>
    </xdr:to>
    <xdr:sp macro="" textlink="">
      <xdr:nvSpPr>
        <xdr:cNvPr id="761" name="楕円 760"/>
        <xdr:cNvSpPr/>
      </xdr:nvSpPr>
      <xdr:spPr>
        <a:xfrm>
          <a:off x="20383500" y="610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46664</xdr:rowOff>
    </xdr:from>
    <xdr:ext cx="469744" cy="259045"/>
    <xdr:sp macro="" textlink="">
      <xdr:nvSpPr>
        <xdr:cNvPr id="762" name="テキスト ボックス 761"/>
        <xdr:cNvSpPr txBox="1"/>
      </xdr:nvSpPr>
      <xdr:spPr>
        <a:xfrm>
          <a:off x="20199428" y="587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140164</xdr:rowOff>
    </xdr:from>
    <xdr:to>
      <xdr:col>102</xdr:col>
      <xdr:colOff>165100</xdr:colOff>
      <xdr:row>36</xdr:row>
      <xdr:rowOff>70314</xdr:rowOff>
    </xdr:to>
    <xdr:sp macro="" textlink="">
      <xdr:nvSpPr>
        <xdr:cNvPr id="763" name="楕円 762"/>
        <xdr:cNvSpPr/>
      </xdr:nvSpPr>
      <xdr:spPr>
        <a:xfrm>
          <a:off x="19494500" y="61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86841</xdr:rowOff>
    </xdr:from>
    <xdr:ext cx="469744" cy="259045"/>
    <xdr:sp macro="" textlink="">
      <xdr:nvSpPr>
        <xdr:cNvPr id="764" name="テキスト ボックス 763"/>
        <xdr:cNvSpPr txBox="1"/>
      </xdr:nvSpPr>
      <xdr:spPr>
        <a:xfrm>
          <a:off x="19310428" y="59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165424</xdr:rowOff>
    </xdr:from>
    <xdr:to>
      <xdr:col>98</xdr:col>
      <xdr:colOff>38100</xdr:colOff>
      <xdr:row>36</xdr:row>
      <xdr:rowOff>95574</xdr:rowOff>
    </xdr:to>
    <xdr:sp macro="" textlink="">
      <xdr:nvSpPr>
        <xdr:cNvPr id="765" name="楕円 764"/>
        <xdr:cNvSpPr/>
      </xdr:nvSpPr>
      <xdr:spPr>
        <a:xfrm>
          <a:off x="18605500" y="61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112101</xdr:rowOff>
    </xdr:from>
    <xdr:ext cx="469744" cy="259045"/>
    <xdr:sp macro="" textlink="">
      <xdr:nvSpPr>
        <xdr:cNvPr id="766" name="テキスト ボックス 765"/>
        <xdr:cNvSpPr txBox="1"/>
      </xdr:nvSpPr>
      <xdr:spPr>
        <a:xfrm>
          <a:off x="18421428" y="59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32303</xdr:rowOff>
    </xdr:from>
    <xdr:to>
      <xdr:col>116</xdr:col>
      <xdr:colOff>63500</xdr:colOff>
      <xdr:row>57</xdr:row>
      <xdr:rowOff>88814</xdr:rowOff>
    </xdr:to>
    <xdr:cxnSp macro="">
      <xdr:nvCxnSpPr>
        <xdr:cNvPr id="793" name="直線コネクタ 792"/>
        <xdr:cNvCxnSpPr/>
      </xdr:nvCxnSpPr>
      <xdr:spPr>
        <a:xfrm>
          <a:off x="21323300" y="9804953"/>
          <a:ext cx="838200" cy="5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32303</xdr:rowOff>
    </xdr:from>
    <xdr:to>
      <xdr:col>111</xdr:col>
      <xdr:colOff>177800</xdr:colOff>
      <xdr:row>57</xdr:row>
      <xdr:rowOff>84790</xdr:rowOff>
    </xdr:to>
    <xdr:cxnSp macro="">
      <xdr:nvCxnSpPr>
        <xdr:cNvPr id="796" name="直線コネクタ 795"/>
        <xdr:cNvCxnSpPr/>
      </xdr:nvCxnSpPr>
      <xdr:spPr>
        <a:xfrm flipV="1">
          <a:off x="20434300" y="9804953"/>
          <a:ext cx="889000" cy="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84790</xdr:rowOff>
    </xdr:from>
    <xdr:to>
      <xdr:col>107</xdr:col>
      <xdr:colOff>50800</xdr:colOff>
      <xdr:row>57</xdr:row>
      <xdr:rowOff>89088</xdr:rowOff>
    </xdr:to>
    <xdr:cxnSp macro="">
      <xdr:nvCxnSpPr>
        <xdr:cNvPr id="799" name="直線コネクタ 798"/>
        <xdr:cNvCxnSpPr/>
      </xdr:nvCxnSpPr>
      <xdr:spPr>
        <a:xfrm flipV="1">
          <a:off x="19545300" y="985744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89088</xdr:rowOff>
    </xdr:from>
    <xdr:to>
      <xdr:col>102</xdr:col>
      <xdr:colOff>114300</xdr:colOff>
      <xdr:row>57</xdr:row>
      <xdr:rowOff>93980</xdr:rowOff>
    </xdr:to>
    <xdr:cxnSp macro="">
      <xdr:nvCxnSpPr>
        <xdr:cNvPr id="802" name="直線コネクタ 801"/>
        <xdr:cNvCxnSpPr/>
      </xdr:nvCxnSpPr>
      <xdr:spPr>
        <a:xfrm flipV="1">
          <a:off x="18656300" y="9861738"/>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38014</xdr:rowOff>
    </xdr:from>
    <xdr:to>
      <xdr:col>116</xdr:col>
      <xdr:colOff>114300</xdr:colOff>
      <xdr:row>57</xdr:row>
      <xdr:rowOff>139614</xdr:rowOff>
    </xdr:to>
    <xdr:sp macro="" textlink="">
      <xdr:nvSpPr>
        <xdr:cNvPr id="812" name="楕円 811"/>
        <xdr:cNvSpPr/>
      </xdr:nvSpPr>
      <xdr:spPr>
        <a:xfrm>
          <a:off x="22110700" y="98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16441</xdr:rowOff>
    </xdr:from>
    <xdr:ext cx="469744" cy="259045"/>
    <xdr:sp macro="" textlink="">
      <xdr:nvSpPr>
        <xdr:cNvPr id="813" name="貸付金該当値テキスト"/>
        <xdr:cNvSpPr txBox="1"/>
      </xdr:nvSpPr>
      <xdr:spPr>
        <a:xfrm>
          <a:off x="22212300" y="97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152953</xdr:rowOff>
    </xdr:from>
    <xdr:to>
      <xdr:col>112</xdr:col>
      <xdr:colOff>38100</xdr:colOff>
      <xdr:row>57</xdr:row>
      <xdr:rowOff>83103</xdr:rowOff>
    </xdr:to>
    <xdr:sp macro="" textlink="">
      <xdr:nvSpPr>
        <xdr:cNvPr id="814" name="楕円 813"/>
        <xdr:cNvSpPr/>
      </xdr:nvSpPr>
      <xdr:spPr>
        <a:xfrm>
          <a:off x="21272500" y="97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74230</xdr:rowOff>
    </xdr:from>
    <xdr:ext cx="469744" cy="259045"/>
    <xdr:sp macro="" textlink="">
      <xdr:nvSpPr>
        <xdr:cNvPr id="815" name="テキスト ボックス 814"/>
        <xdr:cNvSpPr txBox="1"/>
      </xdr:nvSpPr>
      <xdr:spPr>
        <a:xfrm>
          <a:off x="21088428" y="984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33990</xdr:rowOff>
    </xdr:from>
    <xdr:to>
      <xdr:col>107</xdr:col>
      <xdr:colOff>101600</xdr:colOff>
      <xdr:row>57</xdr:row>
      <xdr:rowOff>135590</xdr:rowOff>
    </xdr:to>
    <xdr:sp macro="" textlink="">
      <xdr:nvSpPr>
        <xdr:cNvPr id="816" name="楕円 815"/>
        <xdr:cNvSpPr/>
      </xdr:nvSpPr>
      <xdr:spPr>
        <a:xfrm>
          <a:off x="20383500" y="98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126717</xdr:rowOff>
    </xdr:from>
    <xdr:ext cx="469744" cy="259045"/>
    <xdr:sp macro="" textlink="">
      <xdr:nvSpPr>
        <xdr:cNvPr id="817" name="テキスト ボックス 816"/>
        <xdr:cNvSpPr txBox="1"/>
      </xdr:nvSpPr>
      <xdr:spPr>
        <a:xfrm>
          <a:off x="20199428" y="989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38288</xdr:rowOff>
    </xdr:from>
    <xdr:to>
      <xdr:col>102</xdr:col>
      <xdr:colOff>165100</xdr:colOff>
      <xdr:row>57</xdr:row>
      <xdr:rowOff>139888</xdr:rowOff>
    </xdr:to>
    <xdr:sp macro="" textlink="">
      <xdr:nvSpPr>
        <xdr:cNvPr id="818" name="楕円 817"/>
        <xdr:cNvSpPr/>
      </xdr:nvSpPr>
      <xdr:spPr>
        <a:xfrm>
          <a:off x="19494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131015</xdr:rowOff>
    </xdr:from>
    <xdr:ext cx="469744" cy="259045"/>
    <xdr:sp macro="" textlink="">
      <xdr:nvSpPr>
        <xdr:cNvPr id="819" name="テキスト ボックス 818"/>
        <xdr:cNvSpPr txBox="1"/>
      </xdr:nvSpPr>
      <xdr:spPr>
        <a:xfrm>
          <a:off x="19310428" y="990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43180</xdr:rowOff>
    </xdr:from>
    <xdr:to>
      <xdr:col>98</xdr:col>
      <xdr:colOff>38100</xdr:colOff>
      <xdr:row>57</xdr:row>
      <xdr:rowOff>144780</xdr:rowOff>
    </xdr:to>
    <xdr:sp macro="" textlink="">
      <xdr:nvSpPr>
        <xdr:cNvPr id="820" name="楕円 819"/>
        <xdr:cNvSpPr/>
      </xdr:nvSpPr>
      <xdr:spPr>
        <a:xfrm>
          <a:off x="18605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135907</xdr:rowOff>
    </xdr:from>
    <xdr:ext cx="469744" cy="259045"/>
    <xdr:sp macro="" textlink="">
      <xdr:nvSpPr>
        <xdr:cNvPr id="821" name="テキスト ボックス 820"/>
        <xdr:cNvSpPr txBox="1"/>
      </xdr:nvSpPr>
      <xdr:spPr>
        <a:xfrm>
          <a:off x="18421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136995</xdr:rowOff>
    </xdr:from>
    <xdr:to>
      <xdr:col>116</xdr:col>
      <xdr:colOff>63500</xdr:colOff>
      <xdr:row>72</xdr:row>
      <xdr:rowOff>145986</xdr:rowOff>
    </xdr:to>
    <xdr:cxnSp macro="">
      <xdr:nvCxnSpPr>
        <xdr:cNvPr id="851" name="直線コネクタ 850"/>
        <xdr:cNvCxnSpPr/>
      </xdr:nvCxnSpPr>
      <xdr:spPr>
        <a:xfrm>
          <a:off x="21323300" y="12481395"/>
          <a:ext cx="8382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2" name="繰出金平均値テキスト"/>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136995</xdr:rowOff>
    </xdr:from>
    <xdr:to>
      <xdr:col>111</xdr:col>
      <xdr:colOff>177800</xdr:colOff>
      <xdr:row>73</xdr:row>
      <xdr:rowOff>20562</xdr:rowOff>
    </xdr:to>
    <xdr:cxnSp macro="">
      <xdr:nvCxnSpPr>
        <xdr:cNvPr id="854" name="直線コネクタ 853"/>
        <xdr:cNvCxnSpPr/>
      </xdr:nvCxnSpPr>
      <xdr:spPr>
        <a:xfrm flipV="1">
          <a:off x="20434300" y="12481395"/>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6" name="テキスト ボックス 855"/>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20562</xdr:rowOff>
    </xdr:from>
    <xdr:to>
      <xdr:col>107</xdr:col>
      <xdr:colOff>50800</xdr:colOff>
      <xdr:row>73</xdr:row>
      <xdr:rowOff>65024</xdr:rowOff>
    </xdr:to>
    <xdr:cxnSp macro="">
      <xdr:nvCxnSpPr>
        <xdr:cNvPr id="857" name="直線コネクタ 856"/>
        <xdr:cNvCxnSpPr/>
      </xdr:nvCxnSpPr>
      <xdr:spPr>
        <a:xfrm flipV="1">
          <a:off x="19545300" y="12536412"/>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9" name="テキスト ボックス 858"/>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65024</xdr:rowOff>
    </xdr:from>
    <xdr:to>
      <xdr:col>102</xdr:col>
      <xdr:colOff>114300</xdr:colOff>
      <xdr:row>73</xdr:row>
      <xdr:rowOff>111011</xdr:rowOff>
    </xdr:to>
    <xdr:cxnSp macro="">
      <xdr:nvCxnSpPr>
        <xdr:cNvPr id="860" name="直線コネクタ 859"/>
        <xdr:cNvCxnSpPr/>
      </xdr:nvCxnSpPr>
      <xdr:spPr>
        <a:xfrm flipV="1">
          <a:off x="18656300" y="12580874"/>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2" name="テキスト ボックス 861"/>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4" name="テキスト ボックス 863"/>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95186</xdr:rowOff>
    </xdr:from>
    <xdr:to>
      <xdr:col>116</xdr:col>
      <xdr:colOff>114300</xdr:colOff>
      <xdr:row>73</xdr:row>
      <xdr:rowOff>25336</xdr:rowOff>
    </xdr:to>
    <xdr:sp macro="" textlink="">
      <xdr:nvSpPr>
        <xdr:cNvPr id="870" name="楕円 869"/>
        <xdr:cNvSpPr/>
      </xdr:nvSpPr>
      <xdr:spPr>
        <a:xfrm>
          <a:off x="22110700" y="124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118063</xdr:rowOff>
    </xdr:from>
    <xdr:ext cx="534377" cy="259045"/>
    <xdr:sp macro="" textlink="">
      <xdr:nvSpPr>
        <xdr:cNvPr id="871" name="繰出金該当値テキスト"/>
        <xdr:cNvSpPr txBox="1"/>
      </xdr:nvSpPr>
      <xdr:spPr>
        <a:xfrm>
          <a:off x="22212300" y="122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86195</xdr:rowOff>
    </xdr:from>
    <xdr:to>
      <xdr:col>112</xdr:col>
      <xdr:colOff>38100</xdr:colOff>
      <xdr:row>73</xdr:row>
      <xdr:rowOff>16345</xdr:rowOff>
    </xdr:to>
    <xdr:sp macro="" textlink="">
      <xdr:nvSpPr>
        <xdr:cNvPr id="872" name="楕円 871"/>
        <xdr:cNvSpPr/>
      </xdr:nvSpPr>
      <xdr:spPr>
        <a:xfrm>
          <a:off x="21272500" y="124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32872</xdr:rowOff>
    </xdr:from>
    <xdr:ext cx="534377" cy="259045"/>
    <xdr:sp macro="" textlink="">
      <xdr:nvSpPr>
        <xdr:cNvPr id="873" name="テキスト ボックス 872"/>
        <xdr:cNvSpPr txBox="1"/>
      </xdr:nvSpPr>
      <xdr:spPr>
        <a:xfrm>
          <a:off x="21056111" y="122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141212</xdr:rowOff>
    </xdr:from>
    <xdr:to>
      <xdr:col>107</xdr:col>
      <xdr:colOff>101600</xdr:colOff>
      <xdr:row>73</xdr:row>
      <xdr:rowOff>71362</xdr:rowOff>
    </xdr:to>
    <xdr:sp macro="" textlink="">
      <xdr:nvSpPr>
        <xdr:cNvPr id="874" name="楕円 873"/>
        <xdr:cNvSpPr/>
      </xdr:nvSpPr>
      <xdr:spPr>
        <a:xfrm>
          <a:off x="20383500" y="124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87889</xdr:rowOff>
    </xdr:from>
    <xdr:ext cx="534377" cy="259045"/>
    <xdr:sp macro="" textlink="">
      <xdr:nvSpPr>
        <xdr:cNvPr id="875" name="テキスト ボックス 874"/>
        <xdr:cNvSpPr txBox="1"/>
      </xdr:nvSpPr>
      <xdr:spPr>
        <a:xfrm>
          <a:off x="20167111" y="1226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14224</xdr:rowOff>
    </xdr:from>
    <xdr:to>
      <xdr:col>102</xdr:col>
      <xdr:colOff>165100</xdr:colOff>
      <xdr:row>73</xdr:row>
      <xdr:rowOff>115824</xdr:rowOff>
    </xdr:to>
    <xdr:sp macro="" textlink="">
      <xdr:nvSpPr>
        <xdr:cNvPr id="876" name="楕円 875"/>
        <xdr:cNvSpPr/>
      </xdr:nvSpPr>
      <xdr:spPr>
        <a:xfrm>
          <a:off x="19494500" y="125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132351</xdr:rowOff>
    </xdr:from>
    <xdr:ext cx="534377" cy="259045"/>
    <xdr:sp macro="" textlink="">
      <xdr:nvSpPr>
        <xdr:cNvPr id="877" name="テキスト ボックス 876"/>
        <xdr:cNvSpPr txBox="1"/>
      </xdr:nvSpPr>
      <xdr:spPr>
        <a:xfrm>
          <a:off x="19278111" y="123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60211</xdr:rowOff>
    </xdr:from>
    <xdr:to>
      <xdr:col>98</xdr:col>
      <xdr:colOff>38100</xdr:colOff>
      <xdr:row>73</xdr:row>
      <xdr:rowOff>161811</xdr:rowOff>
    </xdr:to>
    <xdr:sp macro="" textlink="">
      <xdr:nvSpPr>
        <xdr:cNvPr id="878" name="楕円 877"/>
        <xdr:cNvSpPr/>
      </xdr:nvSpPr>
      <xdr:spPr>
        <a:xfrm>
          <a:off x="18605500" y="125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6888</xdr:rowOff>
    </xdr:from>
    <xdr:ext cx="534377" cy="259045"/>
    <xdr:sp macro="" textlink="">
      <xdr:nvSpPr>
        <xdr:cNvPr id="879" name="テキスト ボックス 878"/>
        <xdr:cNvSpPr txBox="1"/>
      </xdr:nvSpPr>
      <xdr:spPr>
        <a:xfrm>
          <a:off x="18389111" y="1235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738,994</a:t>
          </a:r>
          <a:r>
            <a:rPr kumimoji="1" lang="ja-JP" altLang="ja-JP" sz="1100" b="0" i="0" baseline="0">
              <a:solidFill>
                <a:schemeClr val="dk1"/>
              </a:solidFill>
              <a:effectLst/>
              <a:latin typeface="+mn-lt"/>
              <a:ea typeface="+mn-ea"/>
              <a:cs typeface="+mn-cs"/>
            </a:rPr>
            <a:t>円となっており、令和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60,583</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主な</a:t>
          </a:r>
          <a:r>
            <a:rPr kumimoji="1" lang="ja-JP" altLang="en-US" sz="1100" b="0" i="0" baseline="0">
              <a:solidFill>
                <a:schemeClr val="dk1"/>
              </a:solidFill>
              <a:effectLst/>
              <a:latin typeface="+mn-lt"/>
              <a:ea typeface="+mn-ea"/>
              <a:cs typeface="+mn-cs"/>
            </a:rPr>
            <a:t>増加要因は</a:t>
          </a:r>
          <a:r>
            <a:rPr kumimoji="1" lang="ja-JP" altLang="ja-JP" sz="1100" b="0" i="0" baseline="0">
              <a:solidFill>
                <a:schemeClr val="dk1"/>
              </a:solidFill>
              <a:effectLst/>
              <a:latin typeface="+mn-lt"/>
              <a:ea typeface="+mn-ea"/>
              <a:cs typeface="+mn-cs"/>
            </a:rPr>
            <a:t>普通建設事業費</a:t>
          </a:r>
          <a:r>
            <a:rPr kumimoji="1" lang="ja-JP" altLang="en-US" sz="1100" b="0" i="0" baseline="0">
              <a:solidFill>
                <a:schemeClr val="dk1"/>
              </a:solidFill>
              <a:effectLst/>
              <a:latin typeface="+mn-lt"/>
              <a:ea typeface="+mn-ea"/>
              <a:cs typeface="+mn-cs"/>
            </a:rPr>
            <a:t>であり、</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46,067</a:t>
          </a:r>
          <a:r>
            <a:rPr kumimoji="1" lang="ja-JP" altLang="ja-JP" sz="1100" b="0" i="0" baseline="0">
              <a:solidFill>
                <a:schemeClr val="dk1"/>
              </a:solidFill>
              <a:effectLst/>
              <a:latin typeface="+mn-lt"/>
              <a:ea typeface="+mn-ea"/>
              <a:cs typeface="+mn-cs"/>
            </a:rPr>
            <a:t>円増加</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129,255</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また、類似団体平均と比べると</a:t>
          </a:r>
          <a:r>
            <a:rPr kumimoji="1" lang="en-US" altLang="ja-JP" sz="1100" b="0" i="0" baseline="0">
              <a:solidFill>
                <a:schemeClr val="dk1"/>
              </a:solidFill>
              <a:effectLst/>
              <a:latin typeface="+mn-lt"/>
              <a:ea typeface="+mn-ea"/>
              <a:cs typeface="+mn-cs"/>
            </a:rPr>
            <a:t>49,415</a:t>
          </a:r>
          <a:r>
            <a:rPr kumimoji="1" lang="ja-JP" altLang="ja-JP" sz="1100" b="0" i="0" baseline="0">
              <a:solidFill>
                <a:schemeClr val="dk1"/>
              </a:solidFill>
              <a:effectLst/>
              <a:latin typeface="+mn-lt"/>
              <a:ea typeface="+mn-ea"/>
              <a:cs typeface="+mn-cs"/>
            </a:rPr>
            <a:t>円多い結果となっ</a:t>
          </a:r>
          <a:r>
            <a:rPr kumimoji="1" lang="ja-JP" altLang="en-US" sz="1100" b="0" i="0" baseline="0">
              <a:solidFill>
                <a:schemeClr val="dk1"/>
              </a:solidFill>
              <a:effectLst/>
              <a:latin typeface="+mn-lt"/>
              <a:ea typeface="+mn-ea"/>
              <a:cs typeface="+mn-cs"/>
            </a:rPr>
            <a:t>ている。これは、吉田統合小学校整備事業、道の駅津島熱田温泉整備事業等に要する経費</a:t>
          </a:r>
          <a:r>
            <a:rPr kumimoji="1" lang="ja-JP" altLang="ja-JP" sz="1100" b="0" i="0" baseline="0">
              <a:solidFill>
                <a:schemeClr val="dk1"/>
              </a:solidFill>
              <a:effectLst/>
              <a:latin typeface="+mn-lt"/>
              <a:ea typeface="+mn-ea"/>
              <a:cs typeface="+mn-cs"/>
            </a:rPr>
            <a:t>によ</a:t>
          </a:r>
          <a:r>
            <a:rPr kumimoji="1" lang="ja-JP" altLang="en-US" sz="1100" b="0" i="0" baseline="0">
              <a:solidFill>
                <a:schemeClr val="dk1"/>
              </a:solidFill>
              <a:effectLst/>
              <a:latin typeface="+mn-lt"/>
              <a:ea typeface="+mn-ea"/>
              <a:cs typeface="+mn-cs"/>
            </a:rPr>
            <a:t>るものである。</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今後も</a:t>
          </a:r>
          <a:r>
            <a:rPr kumimoji="1" lang="ja-JP" altLang="ja-JP" sz="1100" b="0" i="0" baseline="0">
              <a:solidFill>
                <a:schemeClr val="dk1"/>
              </a:solidFill>
              <a:effectLst/>
              <a:latin typeface="+mn-lt"/>
              <a:ea typeface="+mn-ea"/>
              <a:cs typeface="+mn-cs"/>
            </a:rPr>
            <a:t>新伊達博物館整備事業などの大規模事業が</a:t>
          </a:r>
          <a:r>
            <a:rPr kumimoji="1" lang="ja-JP" altLang="en-US" sz="1100" b="0" i="0" baseline="0">
              <a:solidFill>
                <a:schemeClr val="dk1"/>
              </a:solidFill>
              <a:effectLst/>
              <a:latin typeface="+mn-lt"/>
              <a:ea typeface="+mn-ea"/>
              <a:cs typeface="+mn-cs"/>
            </a:rPr>
            <a:t>予定されているが、人口</a:t>
          </a:r>
          <a:r>
            <a:rPr kumimoji="1" lang="ja-JP" altLang="ja-JP" sz="1100" b="0" i="0" baseline="0">
              <a:solidFill>
                <a:schemeClr val="dk1"/>
              </a:solidFill>
              <a:effectLst/>
              <a:latin typeface="+mn-lt"/>
              <a:ea typeface="+mn-ea"/>
              <a:cs typeface="+mn-cs"/>
            </a:rPr>
            <a:t>減少に歯止めがかからないことも相まって、自主財源の柱である市税は中長期的に</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減収が想定されるため、引き続き、事業の優先度などについて十分検討を重ね、計画的な事業の実施に努める。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66,981
66,275
468.16
52,749,715
49,498,567
2,461,030
25,608,016
30,924,718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97409</xdr:rowOff>
    </xdr:from>
    <xdr:to>
      <xdr:col>24</xdr:col>
      <xdr:colOff>63500</xdr:colOff>
      <xdr:row>35</xdr:row>
      <xdr:rowOff>146558</xdr:rowOff>
    </xdr:to>
    <xdr:cxnSp macro="">
      <xdr:nvCxnSpPr>
        <xdr:cNvPr id="61" name="直線コネクタ 60"/>
        <xdr:cNvCxnSpPr/>
      </xdr:nvCxnSpPr>
      <xdr:spPr>
        <a:xfrm flipV="1">
          <a:off x="3797300" y="6098159"/>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146558</xdr:rowOff>
    </xdr:from>
    <xdr:to>
      <xdr:col>19</xdr:col>
      <xdr:colOff>177800</xdr:colOff>
      <xdr:row>36</xdr:row>
      <xdr:rowOff>27305</xdr:rowOff>
    </xdr:to>
    <xdr:cxnSp macro="">
      <xdr:nvCxnSpPr>
        <xdr:cNvPr id="64" name="直線コネクタ 63"/>
        <xdr:cNvCxnSpPr/>
      </xdr:nvCxnSpPr>
      <xdr:spPr>
        <a:xfrm flipV="1">
          <a:off x="2908300" y="6147308"/>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27305</xdr:rowOff>
    </xdr:from>
    <xdr:to>
      <xdr:col>15</xdr:col>
      <xdr:colOff>50800</xdr:colOff>
      <xdr:row>36</xdr:row>
      <xdr:rowOff>77978</xdr:rowOff>
    </xdr:to>
    <xdr:cxnSp macro="">
      <xdr:nvCxnSpPr>
        <xdr:cNvPr id="67" name="直線コネクタ 66"/>
        <xdr:cNvCxnSpPr/>
      </xdr:nvCxnSpPr>
      <xdr:spPr>
        <a:xfrm flipV="1">
          <a:off x="2019300" y="619950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77978</xdr:rowOff>
    </xdr:from>
    <xdr:to>
      <xdr:col>10</xdr:col>
      <xdr:colOff>114300</xdr:colOff>
      <xdr:row>36</xdr:row>
      <xdr:rowOff>84455</xdr:rowOff>
    </xdr:to>
    <xdr:cxnSp macro="">
      <xdr:nvCxnSpPr>
        <xdr:cNvPr id="70" name="直線コネクタ 69"/>
        <xdr:cNvCxnSpPr/>
      </xdr:nvCxnSpPr>
      <xdr:spPr>
        <a:xfrm flipV="1">
          <a:off x="1130300" y="62501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46609</xdr:rowOff>
    </xdr:from>
    <xdr:to>
      <xdr:col>24</xdr:col>
      <xdr:colOff>114300</xdr:colOff>
      <xdr:row>35</xdr:row>
      <xdr:rowOff>148209</xdr:rowOff>
    </xdr:to>
    <xdr:sp macro="" textlink="">
      <xdr:nvSpPr>
        <xdr:cNvPr id="80" name="楕円 79"/>
        <xdr:cNvSpPr/>
      </xdr:nvSpPr>
      <xdr:spPr>
        <a:xfrm>
          <a:off x="4584700" y="60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69486</xdr:rowOff>
    </xdr:from>
    <xdr:ext cx="469744" cy="259045"/>
    <xdr:sp macro="" textlink="">
      <xdr:nvSpPr>
        <xdr:cNvPr id="81" name="議会費該当値テキスト"/>
        <xdr:cNvSpPr txBox="1"/>
      </xdr:nvSpPr>
      <xdr:spPr>
        <a:xfrm>
          <a:off x="4686300" y="58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95758</xdr:rowOff>
    </xdr:from>
    <xdr:to>
      <xdr:col>20</xdr:col>
      <xdr:colOff>38100</xdr:colOff>
      <xdr:row>36</xdr:row>
      <xdr:rowOff>25908</xdr:rowOff>
    </xdr:to>
    <xdr:sp macro="" textlink="">
      <xdr:nvSpPr>
        <xdr:cNvPr id="82" name="楕円 81"/>
        <xdr:cNvSpPr/>
      </xdr:nvSpPr>
      <xdr:spPr>
        <a:xfrm>
          <a:off x="3746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42435</xdr:rowOff>
    </xdr:from>
    <xdr:ext cx="469744" cy="259045"/>
    <xdr:sp macro="" textlink="">
      <xdr:nvSpPr>
        <xdr:cNvPr id="83" name="テキスト ボックス 82"/>
        <xdr:cNvSpPr txBox="1"/>
      </xdr:nvSpPr>
      <xdr:spPr>
        <a:xfrm>
          <a:off x="3562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147955</xdr:rowOff>
    </xdr:from>
    <xdr:to>
      <xdr:col>15</xdr:col>
      <xdr:colOff>101600</xdr:colOff>
      <xdr:row>36</xdr:row>
      <xdr:rowOff>78105</xdr:rowOff>
    </xdr:to>
    <xdr:sp macro="" textlink="">
      <xdr:nvSpPr>
        <xdr:cNvPr id="84" name="楕円 83"/>
        <xdr:cNvSpPr/>
      </xdr:nvSpPr>
      <xdr:spPr>
        <a:xfrm>
          <a:off x="2857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94632</xdr:rowOff>
    </xdr:from>
    <xdr:ext cx="469744" cy="259045"/>
    <xdr:sp macro="" textlink="">
      <xdr:nvSpPr>
        <xdr:cNvPr id="85" name="テキスト ボックス 84"/>
        <xdr:cNvSpPr txBox="1"/>
      </xdr:nvSpPr>
      <xdr:spPr>
        <a:xfrm>
          <a:off x="2673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27178</xdr:rowOff>
    </xdr:from>
    <xdr:to>
      <xdr:col>10</xdr:col>
      <xdr:colOff>165100</xdr:colOff>
      <xdr:row>36</xdr:row>
      <xdr:rowOff>128778</xdr:rowOff>
    </xdr:to>
    <xdr:sp macro="" textlink="">
      <xdr:nvSpPr>
        <xdr:cNvPr id="86" name="楕円 85"/>
        <xdr:cNvSpPr/>
      </xdr:nvSpPr>
      <xdr:spPr>
        <a:xfrm>
          <a:off x="1968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119905</xdr:rowOff>
    </xdr:from>
    <xdr:ext cx="469744" cy="259045"/>
    <xdr:sp macro="" textlink="">
      <xdr:nvSpPr>
        <xdr:cNvPr id="87" name="テキスト ボックス 86"/>
        <xdr:cNvSpPr txBox="1"/>
      </xdr:nvSpPr>
      <xdr:spPr>
        <a:xfrm>
          <a:off x="1784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33655</xdr:rowOff>
    </xdr:from>
    <xdr:to>
      <xdr:col>6</xdr:col>
      <xdr:colOff>38100</xdr:colOff>
      <xdr:row>36</xdr:row>
      <xdr:rowOff>135255</xdr:rowOff>
    </xdr:to>
    <xdr:sp macro="" textlink="">
      <xdr:nvSpPr>
        <xdr:cNvPr id="88" name="楕円 87"/>
        <xdr:cNvSpPr/>
      </xdr:nvSpPr>
      <xdr:spPr>
        <a:xfrm>
          <a:off x="1079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126382</xdr:rowOff>
    </xdr:from>
    <xdr:ext cx="469744" cy="259045"/>
    <xdr:sp macro="" textlink="">
      <xdr:nvSpPr>
        <xdr:cNvPr id="89" name="テキスト ボックス 88"/>
        <xdr:cNvSpPr txBox="1"/>
      </xdr:nvSpPr>
      <xdr:spPr>
        <a:xfrm>
          <a:off x="895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81859</xdr:rowOff>
    </xdr:from>
    <xdr:to>
      <xdr:col>24</xdr:col>
      <xdr:colOff>63500</xdr:colOff>
      <xdr:row>56</xdr:row>
      <xdr:rowOff>162976</xdr:rowOff>
    </xdr:to>
    <xdr:cxnSp macro="">
      <xdr:nvCxnSpPr>
        <xdr:cNvPr id="116" name="直線コネクタ 115"/>
        <xdr:cNvCxnSpPr/>
      </xdr:nvCxnSpPr>
      <xdr:spPr>
        <a:xfrm flipV="1">
          <a:off x="3797300" y="9683059"/>
          <a:ext cx="838200" cy="8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82966</xdr:rowOff>
    </xdr:from>
    <xdr:to>
      <xdr:col>19</xdr:col>
      <xdr:colOff>177800</xdr:colOff>
      <xdr:row>56</xdr:row>
      <xdr:rowOff>162976</xdr:rowOff>
    </xdr:to>
    <xdr:cxnSp macro="">
      <xdr:nvCxnSpPr>
        <xdr:cNvPr id="119" name="直線コネクタ 118"/>
        <xdr:cNvCxnSpPr/>
      </xdr:nvCxnSpPr>
      <xdr:spPr>
        <a:xfrm>
          <a:off x="2908300" y="96841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82966</xdr:rowOff>
    </xdr:from>
    <xdr:to>
      <xdr:col>15</xdr:col>
      <xdr:colOff>50800</xdr:colOff>
      <xdr:row>56</xdr:row>
      <xdr:rowOff>91228</xdr:rowOff>
    </xdr:to>
    <xdr:cxnSp macro="">
      <xdr:nvCxnSpPr>
        <xdr:cNvPr id="122" name="直線コネクタ 121"/>
        <xdr:cNvCxnSpPr/>
      </xdr:nvCxnSpPr>
      <xdr:spPr>
        <a:xfrm flipV="1">
          <a:off x="2019300" y="9684166"/>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58922</xdr:rowOff>
    </xdr:from>
    <xdr:to>
      <xdr:col>10</xdr:col>
      <xdr:colOff>114300</xdr:colOff>
      <xdr:row>56</xdr:row>
      <xdr:rowOff>91228</xdr:rowOff>
    </xdr:to>
    <xdr:cxnSp macro="">
      <xdr:nvCxnSpPr>
        <xdr:cNvPr id="125" name="直線コネクタ 124"/>
        <xdr:cNvCxnSpPr/>
      </xdr:nvCxnSpPr>
      <xdr:spPr>
        <a:xfrm>
          <a:off x="1130300" y="9317222"/>
          <a:ext cx="889000" cy="37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31059</xdr:rowOff>
    </xdr:from>
    <xdr:to>
      <xdr:col>24</xdr:col>
      <xdr:colOff>114300</xdr:colOff>
      <xdr:row>56</xdr:row>
      <xdr:rowOff>132659</xdr:rowOff>
    </xdr:to>
    <xdr:sp macro="" textlink="">
      <xdr:nvSpPr>
        <xdr:cNvPr id="135" name="楕円 134"/>
        <xdr:cNvSpPr/>
      </xdr:nvSpPr>
      <xdr:spPr>
        <a:xfrm>
          <a:off x="4584700" y="96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9486</xdr:rowOff>
    </xdr:from>
    <xdr:ext cx="534377" cy="259045"/>
    <xdr:sp macro="" textlink="">
      <xdr:nvSpPr>
        <xdr:cNvPr id="136" name="総務費該当値テキスト"/>
        <xdr:cNvSpPr txBox="1"/>
      </xdr:nvSpPr>
      <xdr:spPr>
        <a:xfrm>
          <a:off x="4686300" y="96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112176</xdr:rowOff>
    </xdr:from>
    <xdr:to>
      <xdr:col>20</xdr:col>
      <xdr:colOff>38100</xdr:colOff>
      <xdr:row>57</xdr:row>
      <xdr:rowOff>42326</xdr:rowOff>
    </xdr:to>
    <xdr:sp macro="" textlink="">
      <xdr:nvSpPr>
        <xdr:cNvPr id="137" name="楕円 136"/>
        <xdr:cNvSpPr/>
      </xdr:nvSpPr>
      <xdr:spPr>
        <a:xfrm>
          <a:off x="3746500" y="971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33453</xdr:rowOff>
    </xdr:from>
    <xdr:ext cx="534377" cy="259045"/>
    <xdr:sp macro="" textlink="">
      <xdr:nvSpPr>
        <xdr:cNvPr id="138" name="テキスト ボックス 137"/>
        <xdr:cNvSpPr txBox="1"/>
      </xdr:nvSpPr>
      <xdr:spPr>
        <a:xfrm>
          <a:off x="3530111" y="980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32166</xdr:rowOff>
    </xdr:from>
    <xdr:to>
      <xdr:col>15</xdr:col>
      <xdr:colOff>101600</xdr:colOff>
      <xdr:row>56</xdr:row>
      <xdr:rowOff>133766</xdr:rowOff>
    </xdr:to>
    <xdr:sp macro="" textlink="">
      <xdr:nvSpPr>
        <xdr:cNvPr id="139" name="楕円 138"/>
        <xdr:cNvSpPr/>
      </xdr:nvSpPr>
      <xdr:spPr>
        <a:xfrm>
          <a:off x="2857500" y="96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124893</xdr:rowOff>
    </xdr:from>
    <xdr:ext cx="534377" cy="259045"/>
    <xdr:sp macro="" textlink="">
      <xdr:nvSpPr>
        <xdr:cNvPr id="140" name="テキスト ボックス 139"/>
        <xdr:cNvSpPr txBox="1"/>
      </xdr:nvSpPr>
      <xdr:spPr>
        <a:xfrm>
          <a:off x="2641111" y="97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40428</xdr:rowOff>
    </xdr:from>
    <xdr:to>
      <xdr:col>10</xdr:col>
      <xdr:colOff>165100</xdr:colOff>
      <xdr:row>56</xdr:row>
      <xdr:rowOff>142028</xdr:rowOff>
    </xdr:to>
    <xdr:sp macro="" textlink="">
      <xdr:nvSpPr>
        <xdr:cNvPr id="141" name="楕円 140"/>
        <xdr:cNvSpPr/>
      </xdr:nvSpPr>
      <xdr:spPr>
        <a:xfrm>
          <a:off x="1968500" y="96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133155</xdr:rowOff>
    </xdr:from>
    <xdr:ext cx="534377" cy="259045"/>
    <xdr:sp macro="" textlink="">
      <xdr:nvSpPr>
        <xdr:cNvPr id="142" name="テキスト ボックス 141"/>
        <xdr:cNvSpPr txBox="1"/>
      </xdr:nvSpPr>
      <xdr:spPr>
        <a:xfrm>
          <a:off x="1752111" y="973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8122</xdr:rowOff>
    </xdr:from>
    <xdr:to>
      <xdr:col>6</xdr:col>
      <xdr:colOff>38100</xdr:colOff>
      <xdr:row>54</xdr:row>
      <xdr:rowOff>109722</xdr:rowOff>
    </xdr:to>
    <xdr:sp macro="" textlink="">
      <xdr:nvSpPr>
        <xdr:cNvPr id="143" name="楕円 142"/>
        <xdr:cNvSpPr/>
      </xdr:nvSpPr>
      <xdr:spPr>
        <a:xfrm>
          <a:off x="1079500" y="92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100849</xdr:rowOff>
    </xdr:from>
    <xdr:ext cx="599010" cy="259045"/>
    <xdr:sp macro="" textlink="">
      <xdr:nvSpPr>
        <xdr:cNvPr id="144" name="テキスト ボックス 143"/>
        <xdr:cNvSpPr txBox="1"/>
      </xdr:nvSpPr>
      <xdr:spPr>
        <a:xfrm>
          <a:off x="830795" y="935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62477</xdr:rowOff>
    </xdr:from>
    <xdr:to>
      <xdr:col>24</xdr:col>
      <xdr:colOff>63500</xdr:colOff>
      <xdr:row>73</xdr:row>
      <xdr:rowOff>104441</xdr:rowOff>
    </xdr:to>
    <xdr:cxnSp macro="">
      <xdr:nvCxnSpPr>
        <xdr:cNvPr id="176" name="直線コネクタ 175"/>
        <xdr:cNvCxnSpPr/>
      </xdr:nvCxnSpPr>
      <xdr:spPr>
        <a:xfrm>
          <a:off x="3797300" y="12578327"/>
          <a:ext cx="8382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62477</xdr:rowOff>
    </xdr:from>
    <xdr:to>
      <xdr:col>19</xdr:col>
      <xdr:colOff>177800</xdr:colOff>
      <xdr:row>74</xdr:row>
      <xdr:rowOff>66287</xdr:rowOff>
    </xdr:to>
    <xdr:cxnSp macro="">
      <xdr:nvCxnSpPr>
        <xdr:cNvPr id="179" name="直線コネクタ 178"/>
        <xdr:cNvCxnSpPr/>
      </xdr:nvCxnSpPr>
      <xdr:spPr>
        <a:xfrm flipV="1">
          <a:off x="2908300" y="12578327"/>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66287</xdr:rowOff>
    </xdr:from>
    <xdr:to>
      <xdr:col>15</xdr:col>
      <xdr:colOff>50800</xdr:colOff>
      <xdr:row>74</xdr:row>
      <xdr:rowOff>68138</xdr:rowOff>
    </xdr:to>
    <xdr:cxnSp macro="">
      <xdr:nvCxnSpPr>
        <xdr:cNvPr id="182" name="直線コネクタ 181"/>
        <xdr:cNvCxnSpPr/>
      </xdr:nvCxnSpPr>
      <xdr:spPr>
        <a:xfrm flipV="1">
          <a:off x="2019300" y="12753587"/>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68138</xdr:rowOff>
    </xdr:from>
    <xdr:to>
      <xdr:col>10</xdr:col>
      <xdr:colOff>114300</xdr:colOff>
      <xdr:row>76</xdr:row>
      <xdr:rowOff>56021</xdr:rowOff>
    </xdr:to>
    <xdr:cxnSp macro="">
      <xdr:nvCxnSpPr>
        <xdr:cNvPr id="185" name="直線コネクタ 184"/>
        <xdr:cNvCxnSpPr/>
      </xdr:nvCxnSpPr>
      <xdr:spPr>
        <a:xfrm flipV="1">
          <a:off x="1130300" y="12755438"/>
          <a:ext cx="889000" cy="3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53641</xdr:rowOff>
    </xdr:from>
    <xdr:to>
      <xdr:col>24</xdr:col>
      <xdr:colOff>114300</xdr:colOff>
      <xdr:row>73</xdr:row>
      <xdr:rowOff>155241</xdr:rowOff>
    </xdr:to>
    <xdr:sp macro="" textlink="">
      <xdr:nvSpPr>
        <xdr:cNvPr id="195" name="楕円 194"/>
        <xdr:cNvSpPr/>
      </xdr:nvSpPr>
      <xdr:spPr>
        <a:xfrm>
          <a:off x="4584700" y="125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76518</xdr:rowOff>
    </xdr:from>
    <xdr:ext cx="599010" cy="259045"/>
    <xdr:sp macro="" textlink="">
      <xdr:nvSpPr>
        <xdr:cNvPr id="196" name="民生費該当値テキスト"/>
        <xdr:cNvSpPr txBox="1"/>
      </xdr:nvSpPr>
      <xdr:spPr>
        <a:xfrm>
          <a:off x="4686300" y="1242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11677</xdr:rowOff>
    </xdr:from>
    <xdr:to>
      <xdr:col>20</xdr:col>
      <xdr:colOff>38100</xdr:colOff>
      <xdr:row>73</xdr:row>
      <xdr:rowOff>113277</xdr:rowOff>
    </xdr:to>
    <xdr:sp macro="" textlink="">
      <xdr:nvSpPr>
        <xdr:cNvPr id="197" name="楕円 196"/>
        <xdr:cNvSpPr/>
      </xdr:nvSpPr>
      <xdr:spPr>
        <a:xfrm>
          <a:off x="3746500" y="1252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129804</xdr:rowOff>
    </xdr:from>
    <xdr:ext cx="599010" cy="259045"/>
    <xdr:sp macro="" textlink="">
      <xdr:nvSpPr>
        <xdr:cNvPr id="198" name="テキスト ボックス 197"/>
        <xdr:cNvSpPr txBox="1"/>
      </xdr:nvSpPr>
      <xdr:spPr>
        <a:xfrm>
          <a:off x="3497795" y="1230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15487</xdr:rowOff>
    </xdr:from>
    <xdr:to>
      <xdr:col>15</xdr:col>
      <xdr:colOff>101600</xdr:colOff>
      <xdr:row>74</xdr:row>
      <xdr:rowOff>117087</xdr:rowOff>
    </xdr:to>
    <xdr:sp macro="" textlink="">
      <xdr:nvSpPr>
        <xdr:cNvPr id="199" name="楕円 198"/>
        <xdr:cNvSpPr/>
      </xdr:nvSpPr>
      <xdr:spPr>
        <a:xfrm>
          <a:off x="2857500" y="127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133614</xdr:rowOff>
    </xdr:from>
    <xdr:ext cx="599010" cy="259045"/>
    <xdr:sp macro="" textlink="">
      <xdr:nvSpPr>
        <xdr:cNvPr id="200" name="テキスト ボックス 199"/>
        <xdr:cNvSpPr txBox="1"/>
      </xdr:nvSpPr>
      <xdr:spPr>
        <a:xfrm>
          <a:off x="2608795" y="1247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17338</xdr:rowOff>
    </xdr:from>
    <xdr:to>
      <xdr:col>10</xdr:col>
      <xdr:colOff>165100</xdr:colOff>
      <xdr:row>74</xdr:row>
      <xdr:rowOff>118938</xdr:rowOff>
    </xdr:to>
    <xdr:sp macro="" textlink="">
      <xdr:nvSpPr>
        <xdr:cNvPr id="201" name="楕円 200"/>
        <xdr:cNvSpPr/>
      </xdr:nvSpPr>
      <xdr:spPr>
        <a:xfrm>
          <a:off x="1968500" y="1270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135465</xdr:rowOff>
    </xdr:from>
    <xdr:ext cx="599010" cy="259045"/>
    <xdr:sp macro="" textlink="">
      <xdr:nvSpPr>
        <xdr:cNvPr id="202" name="テキスト ボックス 201"/>
        <xdr:cNvSpPr txBox="1"/>
      </xdr:nvSpPr>
      <xdr:spPr>
        <a:xfrm>
          <a:off x="1719795" y="1247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5221</xdr:rowOff>
    </xdr:from>
    <xdr:to>
      <xdr:col>6</xdr:col>
      <xdr:colOff>38100</xdr:colOff>
      <xdr:row>76</xdr:row>
      <xdr:rowOff>106821</xdr:rowOff>
    </xdr:to>
    <xdr:sp macro="" textlink="">
      <xdr:nvSpPr>
        <xdr:cNvPr id="203" name="楕円 202"/>
        <xdr:cNvSpPr/>
      </xdr:nvSpPr>
      <xdr:spPr>
        <a:xfrm>
          <a:off x="1079500" y="130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123348</xdr:rowOff>
    </xdr:from>
    <xdr:ext cx="599010" cy="259045"/>
    <xdr:sp macro="" textlink="">
      <xdr:nvSpPr>
        <xdr:cNvPr id="204" name="テキスト ボックス 203"/>
        <xdr:cNvSpPr txBox="1"/>
      </xdr:nvSpPr>
      <xdr:spPr>
        <a:xfrm>
          <a:off x="830795" y="1281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54051</xdr:rowOff>
    </xdr:from>
    <xdr:to>
      <xdr:col>24</xdr:col>
      <xdr:colOff>63500</xdr:colOff>
      <xdr:row>94</xdr:row>
      <xdr:rowOff>107525</xdr:rowOff>
    </xdr:to>
    <xdr:cxnSp macro="">
      <xdr:nvCxnSpPr>
        <xdr:cNvPr id="234" name="直線コネクタ 233"/>
        <xdr:cNvCxnSpPr/>
      </xdr:nvCxnSpPr>
      <xdr:spPr>
        <a:xfrm flipV="1">
          <a:off x="3797300" y="16170351"/>
          <a:ext cx="838200" cy="5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105277</xdr:rowOff>
    </xdr:from>
    <xdr:to>
      <xdr:col>19</xdr:col>
      <xdr:colOff>177800</xdr:colOff>
      <xdr:row>94</xdr:row>
      <xdr:rowOff>107525</xdr:rowOff>
    </xdr:to>
    <xdr:cxnSp macro="">
      <xdr:nvCxnSpPr>
        <xdr:cNvPr id="237" name="直線コネクタ 236"/>
        <xdr:cNvCxnSpPr/>
      </xdr:nvCxnSpPr>
      <xdr:spPr>
        <a:xfrm>
          <a:off x="2908300" y="1622157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48222</xdr:rowOff>
    </xdr:from>
    <xdr:to>
      <xdr:col>15</xdr:col>
      <xdr:colOff>50800</xdr:colOff>
      <xdr:row>94</xdr:row>
      <xdr:rowOff>105277</xdr:rowOff>
    </xdr:to>
    <xdr:cxnSp macro="">
      <xdr:nvCxnSpPr>
        <xdr:cNvPr id="240" name="直線コネクタ 239"/>
        <xdr:cNvCxnSpPr/>
      </xdr:nvCxnSpPr>
      <xdr:spPr>
        <a:xfrm>
          <a:off x="2019300" y="16164522"/>
          <a:ext cx="889000" cy="5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48222</xdr:rowOff>
    </xdr:from>
    <xdr:to>
      <xdr:col>10</xdr:col>
      <xdr:colOff>114300</xdr:colOff>
      <xdr:row>96</xdr:row>
      <xdr:rowOff>60489</xdr:rowOff>
    </xdr:to>
    <xdr:cxnSp macro="">
      <xdr:nvCxnSpPr>
        <xdr:cNvPr id="243" name="直線コネクタ 242"/>
        <xdr:cNvCxnSpPr/>
      </xdr:nvCxnSpPr>
      <xdr:spPr>
        <a:xfrm flipV="1">
          <a:off x="1130300" y="16164522"/>
          <a:ext cx="889000" cy="35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3251</xdr:rowOff>
    </xdr:from>
    <xdr:to>
      <xdr:col>24</xdr:col>
      <xdr:colOff>114300</xdr:colOff>
      <xdr:row>94</xdr:row>
      <xdr:rowOff>104851</xdr:rowOff>
    </xdr:to>
    <xdr:sp macro="" textlink="">
      <xdr:nvSpPr>
        <xdr:cNvPr id="253" name="楕円 252"/>
        <xdr:cNvSpPr/>
      </xdr:nvSpPr>
      <xdr:spPr>
        <a:xfrm>
          <a:off x="4584700" y="161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26128</xdr:rowOff>
    </xdr:from>
    <xdr:ext cx="534377" cy="259045"/>
    <xdr:sp macro="" textlink="">
      <xdr:nvSpPr>
        <xdr:cNvPr id="254" name="衛生費該当値テキスト"/>
        <xdr:cNvSpPr txBox="1"/>
      </xdr:nvSpPr>
      <xdr:spPr>
        <a:xfrm>
          <a:off x="4686300" y="159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56725</xdr:rowOff>
    </xdr:from>
    <xdr:to>
      <xdr:col>20</xdr:col>
      <xdr:colOff>38100</xdr:colOff>
      <xdr:row>94</xdr:row>
      <xdr:rowOff>158325</xdr:rowOff>
    </xdr:to>
    <xdr:sp macro="" textlink="">
      <xdr:nvSpPr>
        <xdr:cNvPr id="255" name="楕円 254"/>
        <xdr:cNvSpPr/>
      </xdr:nvSpPr>
      <xdr:spPr>
        <a:xfrm>
          <a:off x="3746500" y="161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3402</xdr:rowOff>
    </xdr:from>
    <xdr:ext cx="534377" cy="259045"/>
    <xdr:sp macro="" textlink="">
      <xdr:nvSpPr>
        <xdr:cNvPr id="256" name="テキスト ボックス 255"/>
        <xdr:cNvSpPr txBox="1"/>
      </xdr:nvSpPr>
      <xdr:spPr>
        <a:xfrm>
          <a:off x="3530111" y="159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54477</xdr:rowOff>
    </xdr:from>
    <xdr:to>
      <xdr:col>15</xdr:col>
      <xdr:colOff>101600</xdr:colOff>
      <xdr:row>94</xdr:row>
      <xdr:rowOff>156077</xdr:rowOff>
    </xdr:to>
    <xdr:sp macro="" textlink="">
      <xdr:nvSpPr>
        <xdr:cNvPr id="257" name="楕円 256"/>
        <xdr:cNvSpPr/>
      </xdr:nvSpPr>
      <xdr:spPr>
        <a:xfrm>
          <a:off x="2857500" y="161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1154</xdr:rowOff>
    </xdr:from>
    <xdr:ext cx="534377" cy="259045"/>
    <xdr:sp macro="" textlink="">
      <xdr:nvSpPr>
        <xdr:cNvPr id="258" name="テキスト ボックス 257"/>
        <xdr:cNvSpPr txBox="1"/>
      </xdr:nvSpPr>
      <xdr:spPr>
        <a:xfrm>
          <a:off x="2641111" y="159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168872</xdr:rowOff>
    </xdr:from>
    <xdr:to>
      <xdr:col>10</xdr:col>
      <xdr:colOff>165100</xdr:colOff>
      <xdr:row>94</xdr:row>
      <xdr:rowOff>99022</xdr:rowOff>
    </xdr:to>
    <xdr:sp macro="" textlink="">
      <xdr:nvSpPr>
        <xdr:cNvPr id="259" name="楕円 258"/>
        <xdr:cNvSpPr/>
      </xdr:nvSpPr>
      <xdr:spPr>
        <a:xfrm>
          <a:off x="1968500" y="161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115549</xdr:rowOff>
    </xdr:from>
    <xdr:ext cx="534377" cy="259045"/>
    <xdr:sp macro="" textlink="">
      <xdr:nvSpPr>
        <xdr:cNvPr id="260" name="テキスト ボックス 259"/>
        <xdr:cNvSpPr txBox="1"/>
      </xdr:nvSpPr>
      <xdr:spPr>
        <a:xfrm>
          <a:off x="1752111" y="158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9689</xdr:rowOff>
    </xdr:from>
    <xdr:to>
      <xdr:col>6</xdr:col>
      <xdr:colOff>38100</xdr:colOff>
      <xdr:row>96</xdr:row>
      <xdr:rowOff>111289</xdr:rowOff>
    </xdr:to>
    <xdr:sp macro="" textlink="">
      <xdr:nvSpPr>
        <xdr:cNvPr id="261" name="楕円 260"/>
        <xdr:cNvSpPr/>
      </xdr:nvSpPr>
      <xdr:spPr>
        <a:xfrm>
          <a:off x="1079500" y="1646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127816</xdr:rowOff>
    </xdr:from>
    <xdr:ext cx="534377" cy="259045"/>
    <xdr:sp macro="" textlink="">
      <xdr:nvSpPr>
        <xdr:cNvPr id="262" name="テキスト ボックス 261"/>
        <xdr:cNvSpPr txBox="1"/>
      </xdr:nvSpPr>
      <xdr:spPr>
        <a:xfrm>
          <a:off x="863111" y="1624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100511</xdr:rowOff>
    </xdr:from>
    <xdr:to>
      <xdr:col>55</xdr:col>
      <xdr:colOff>0</xdr:colOff>
      <xdr:row>37</xdr:row>
      <xdr:rowOff>108349</xdr:rowOff>
    </xdr:to>
    <xdr:cxnSp macro="">
      <xdr:nvCxnSpPr>
        <xdr:cNvPr id="293" name="直線コネクタ 292"/>
        <xdr:cNvCxnSpPr/>
      </xdr:nvCxnSpPr>
      <xdr:spPr>
        <a:xfrm flipV="1">
          <a:off x="9639300" y="6444161"/>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68507</xdr:rowOff>
    </xdr:from>
    <xdr:to>
      <xdr:col>50</xdr:col>
      <xdr:colOff>114300</xdr:colOff>
      <xdr:row>37</xdr:row>
      <xdr:rowOff>108349</xdr:rowOff>
    </xdr:to>
    <xdr:cxnSp macro="">
      <xdr:nvCxnSpPr>
        <xdr:cNvPr id="296" name="直線コネクタ 295"/>
        <xdr:cNvCxnSpPr/>
      </xdr:nvCxnSpPr>
      <xdr:spPr>
        <a:xfrm>
          <a:off x="8750300" y="6412157"/>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68507</xdr:rowOff>
    </xdr:from>
    <xdr:to>
      <xdr:col>45</xdr:col>
      <xdr:colOff>177800</xdr:colOff>
      <xdr:row>37</xdr:row>
      <xdr:rowOff>76019</xdr:rowOff>
    </xdr:to>
    <xdr:cxnSp macro="">
      <xdr:nvCxnSpPr>
        <xdr:cNvPr id="299" name="直線コネクタ 298"/>
        <xdr:cNvCxnSpPr/>
      </xdr:nvCxnSpPr>
      <xdr:spPr>
        <a:xfrm flipV="1">
          <a:off x="7861300" y="6412157"/>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76019</xdr:rowOff>
    </xdr:from>
    <xdr:to>
      <xdr:col>41</xdr:col>
      <xdr:colOff>50800</xdr:colOff>
      <xdr:row>37</xdr:row>
      <xdr:rowOff>84183</xdr:rowOff>
    </xdr:to>
    <xdr:cxnSp macro="">
      <xdr:nvCxnSpPr>
        <xdr:cNvPr id="302" name="直線コネクタ 301"/>
        <xdr:cNvCxnSpPr/>
      </xdr:nvCxnSpPr>
      <xdr:spPr>
        <a:xfrm flipV="1">
          <a:off x="6972300" y="64196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49711</xdr:rowOff>
    </xdr:from>
    <xdr:to>
      <xdr:col>55</xdr:col>
      <xdr:colOff>50800</xdr:colOff>
      <xdr:row>37</xdr:row>
      <xdr:rowOff>151311</xdr:rowOff>
    </xdr:to>
    <xdr:sp macro="" textlink="">
      <xdr:nvSpPr>
        <xdr:cNvPr id="312" name="楕円 311"/>
        <xdr:cNvSpPr/>
      </xdr:nvSpPr>
      <xdr:spPr>
        <a:xfrm>
          <a:off x="104267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72588</xdr:rowOff>
    </xdr:from>
    <xdr:ext cx="469744" cy="259045"/>
    <xdr:sp macro="" textlink="">
      <xdr:nvSpPr>
        <xdr:cNvPr id="313" name="労働費該当値テキスト"/>
        <xdr:cNvSpPr txBox="1"/>
      </xdr:nvSpPr>
      <xdr:spPr>
        <a:xfrm>
          <a:off x="10528300" y="62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57549</xdr:rowOff>
    </xdr:from>
    <xdr:to>
      <xdr:col>50</xdr:col>
      <xdr:colOff>165100</xdr:colOff>
      <xdr:row>37</xdr:row>
      <xdr:rowOff>159149</xdr:rowOff>
    </xdr:to>
    <xdr:sp macro="" textlink="">
      <xdr:nvSpPr>
        <xdr:cNvPr id="314" name="楕円 313"/>
        <xdr:cNvSpPr/>
      </xdr:nvSpPr>
      <xdr:spPr>
        <a:xfrm>
          <a:off x="9588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4226</xdr:rowOff>
    </xdr:from>
    <xdr:ext cx="469744" cy="259045"/>
    <xdr:sp macro="" textlink="">
      <xdr:nvSpPr>
        <xdr:cNvPr id="315" name="テキスト ボックス 314"/>
        <xdr:cNvSpPr txBox="1"/>
      </xdr:nvSpPr>
      <xdr:spPr>
        <a:xfrm>
          <a:off x="9404428" y="617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17707</xdr:rowOff>
    </xdr:from>
    <xdr:to>
      <xdr:col>46</xdr:col>
      <xdr:colOff>38100</xdr:colOff>
      <xdr:row>37</xdr:row>
      <xdr:rowOff>119307</xdr:rowOff>
    </xdr:to>
    <xdr:sp macro="" textlink="">
      <xdr:nvSpPr>
        <xdr:cNvPr id="316" name="楕円 315"/>
        <xdr:cNvSpPr/>
      </xdr:nvSpPr>
      <xdr:spPr>
        <a:xfrm>
          <a:off x="8699500" y="63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135834</xdr:rowOff>
    </xdr:from>
    <xdr:ext cx="469744" cy="259045"/>
    <xdr:sp macro="" textlink="">
      <xdr:nvSpPr>
        <xdr:cNvPr id="317" name="テキスト ボックス 316"/>
        <xdr:cNvSpPr txBox="1"/>
      </xdr:nvSpPr>
      <xdr:spPr>
        <a:xfrm>
          <a:off x="8515428" y="613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25219</xdr:rowOff>
    </xdr:from>
    <xdr:to>
      <xdr:col>41</xdr:col>
      <xdr:colOff>101600</xdr:colOff>
      <xdr:row>37</xdr:row>
      <xdr:rowOff>126819</xdr:rowOff>
    </xdr:to>
    <xdr:sp macro="" textlink="">
      <xdr:nvSpPr>
        <xdr:cNvPr id="318" name="楕円 317"/>
        <xdr:cNvSpPr/>
      </xdr:nvSpPr>
      <xdr:spPr>
        <a:xfrm>
          <a:off x="78105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143346</xdr:rowOff>
    </xdr:from>
    <xdr:ext cx="469744" cy="259045"/>
    <xdr:sp macro="" textlink="">
      <xdr:nvSpPr>
        <xdr:cNvPr id="319" name="テキスト ボックス 318"/>
        <xdr:cNvSpPr txBox="1"/>
      </xdr:nvSpPr>
      <xdr:spPr>
        <a:xfrm>
          <a:off x="7626428" y="61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33383</xdr:rowOff>
    </xdr:from>
    <xdr:to>
      <xdr:col>36</xdr:col>
      <xdr:colOff>165100</xdr:colOff>
      <xdr:row>37</xdr:row>
      <xdr:rowOff>134983</xdr:rowOff>
    </xdr:to>
    <xdr:sp macro="" textlink="">
      <xdr:nvSpPr>
        <xdr:cNvPr id="320" name="楕円 319"/>
        <xdr:cNvSpPr/>
      </xdr:nvSpPr>
      <xdr:spPr>
        <a:xfrm>
          <a:off x="6921500" y="63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151510</xdr:rowOff>
    </xdr:from>
    <xdr:ext cx="469744" cy="259045"/>
    <xdr:sp macro="" textlink="">
      <xdr:nvSpPr>
        <xdr:cNvPr id="321" name="テキスト ボックス 320"/>
        <xdr:cNvSpPr txBox="1"/>
      </xdr:nvSpPr>
      <xdr:spPr>
        <a:xfrm>
          <a:off x="6737428" y="615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22314</xdr:rowOff>
    </xdr:from>
    <xdr:to>
      <xdr:col>55</xdr:col>
      <xdr:colOff>0</xdr:colOff>
      <xdr:row>56</xdr:row>
      <xdr:rowOff>36634</xdr:rowOff>
    </xdr:to>
    <xdr:cxnSp macro="">
      <xdr:nvCxnSpPr>
        <xdr:cNvPr id="352" name="直線コネクタ 351"/>
        <xdr:cNvCxnSpPr/>
      </xdr:nvCxnSpPr>
      <xdr:spPr>
        <a:xfrm flipV="1">
          <a:off x="9639300" y="9623514"/>
          <a:ext cx="8382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132336</xdr:rowOff>
    </xdr:from>
    <xdr:to>
      <xdr:col>50</xdr:col>
      <xdr:colOff>114300</xdr:colOff>
      <xdr:row>56</xdr:row>
      <xdr:rowOff>36634</xdr:rowOff>
    </xdr:to>
    <xdr:cxnSp macro="">
      <xdr:nvCxnSpPr>
        <xdr:cNvPr id="355" name="直線コネクタ 354"/>
        <xdr:cNvCxnSpPr/>
      </xdr:nvCxnSpPr>
      <xdr:spPr>
        <a:xfrm>
          <a:off x="8750300" y="9562086"/>
          <a:ext cx="889000" cy="7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132336</xdr:rowOff>
    </xdr:from>
    <xdr:to>
      <xdr:col>45</xdr:col>
      <xdr:colOff>177800</xdr:colOff>
      <xdr:row>56</xdr:row>
      <xdr:rowOff>135046</xdr:rowOff>
    </xdr:to>
    <xdr:cxnSp macro="">
      <xdr:nvCxnSpPr>
        <xdr:cNvPr id="358" name="直線コネクタ 357"/>
        <xdr:cNvCxnSpPr/>
      </xdr:nvCxnSpPr>
      <xdr:spPr>
        <a:xfrm flipV="1">
          <a:off x="7861300" y="9562086"/>
          <a:ext cx="889000" cy="17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168308</xdr:rowOff>
    </xdr:from>
    <xdr:to>
      <xdr:col>41</xdr:col>
      <xdr:colOff>50800</xdr:colOff>
      <xdr:row>56</xdr:row>
      <xdr:rowOff>135046</xdr:rowOff>
    </xdr:to>
    <xdr:cxnSp macro="">
      <xdr:nvCxnSpPr>
        <xdr:cNvPr id="361" name="直線コネクタ 360"/>
        <xdr:cNvCxnSpPr/>
      </xdr:nvCxnSpPr>
      <xdr:spPr>
        <a:xfrm>
          <a:off x="6972300" y="9598058"/>
          <a:ext cx="889000" cy="1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142964</xdr:rowOff>
    </xdr:from>
    <xdr:to>
      <xdr:col>55</xdr:col>
      <xdr:colOff>50800</xdr:colOff>
      <xdr:row>56</xdr:row>
      <xdr:rowOff>73114</xdr:rowOff>
    </xdr:to>
    <xdr:sp macro="" textlink="">
      <xdr:nvSpPr>
        <xdr:cNvPr id="371" name="楕円 370"/>
        <xdr:cNvSpPr/>
      </xdr:nvSpPr>
      <xdr:spPr>
        <a:xfrm>
          <a:off x="10426700" y="95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165841</xdr:rowOff>
    </xdr:from>
    <xdr:ext cx="534377" cy="259045"/>
    <xdr:sp macro="" textlink="">
      <xdr:nvSpPr>
        <xdr:cNvPr id="372" name="農林水産業費該当値テキスト"/>
        <xdr:cNvSpPr txBox="1"/>
      </xdr:nvSpPr>
      <xdr:spPr>
        <a:xfrm>
          <a:off x="10528300" y="94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157284</xdr:rowOff>
    </xdr:from>
    <xdr:to>
      <xdr:col>50</xdr:col>
      <xdr:colOff>165100</xdr:colOff>
      <xdr:row>56</xdr:row>
      <xdr:rowOff>87434</xdr:rowOff>
    </xdr:to>
    <xdr:sp macro="" textlink="">
      <xdr:nvSpPr>
        <xdr:cNvPr id="373" name="楕円 372"/>
        <xdr:cNvSpPr/>
      </xdr:nvSpPr>
      <xdr:spPr>
        <a:xfrm>
          <a:off x="9588500" y="95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103961</xdr:rowOff>
    </xdr:from>
    <xdr:ext cx="534377" cy="259045"/>
    <xdr:sp macro="" textlink="">
      <xdr:nvSpPr>
        <xdr:cNvPr id="374" name="テキスト ボックス 373"/>
        <xdr:cNvSpPr txBox="1"/>
      </xdr:nvSpPr>
      <xdr:spPr>
        <a:xfrm>
          <a:off x="9372111" y="93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81536</xdr:rowOff>
    </xdr:from>
    <xdr:to>
      <xdr:col>46</xdr:col>
      <xdr:colOff>38100</xdr:colOff>
      <xdr:row>56</xdr:row>
      <xdr:rowOff>11686</xdr:rowOff>
    </xdr:to>
    <xdr:sp macro="" textlink="">
      <xdr:nvSpPr>
        <xdr:cNvPr id="375" name="楕円 374"/>
        <xdr:cNvSpPr/>
      </xdr:nvSpPr>
      <xdr:spPr>
        <a:xfrm>
          <a:off x="8699500" y="95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28213</xdr:rowOff>
    </xdr:from>
    <xdr:ext cx="534377" cy="259045"/>
    <xdr:sp macro="" textlink="">
      <xdr:nvSpPr>
        <xdr:cNvPr id="376" name="テキスト ボックス 375"/>
        <xdr:cNvSpPr txBox="1"/>
      </xdr:nvSpPr>
      <xdr:spPr>
        <a:xfrm>
          <a:off x="8483111" y="92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84246</xdr:rowOff>
    </xdr:from>
    <xdr:to>
      <xdr:col>41</xdr:col>
      <xdr:colOff>101600</xdr:colOff>
      <xdr:row>57</xdr:row>
      <xdr:rowOff>14396</xdr:rowOff>
    </xdr:to>
    <xdr:sp macro="" textlink="">
      <xdr:nvSpPr>
        <xdr:cNvPr id="377" name="楕円 376"/>
        <xdr:cNvSpPr/>
      </xdr:nvSpPr>
      <xdr:spPr>
        <a:xfrm>
          <a:off x="7810500" y="96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30923</xdr:rowOff>
    </xdr:from>
    <xdr:ext cx="534377" cy="259045"/>
    <xdr:sp macro="" textlink="">
      <xdr:nvSpPr>
        <xdr:cNvPr id="378" name="テキスト ボックス 377"/>
        <xdr:cNvSpPr txBox="1"/>
      </xdr:nvSpPr>
      <xdr:spPr>
        <a:xfrm>
          <a:off x="7594111" y="946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117508</xdr:rowOff>
    </xdr:from>
    <xdr:to>
      <xdr:col>36</xdr:col>
      <xdr:colOff>165100</xdr:colOff>
      <xdr:row>56</xdr:row>
      <xdr:rowOff>47658</xdr:rowOff>
    </xdr:to>
    <xdr:sp macro="" textlink="">
      <xdr:nvSpPr>
        <xdr:cNvPr id="379" name="楕円 378"/>
        <xdr:cNvSpPr/>
      </xdr:nvSpPr>
      <xdr:spPr>
        <a:xfrm>
          <a:off x="6921500" y="95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64185</xdr:rowOff>
    </xdr:from>
    <xdr:ext cx="534377" cy="259045"/>
    <xdr:sp macro="" textlink="">
      <xdr:nvSpPr>
        <xdr:cNvPr id="380" name="テキスト ボックス 379"/>
        <xdr:cNvSpPr txBox="1"/>
      </xdr:nvSpPr>
      <xdr:spPr>
        <a:xfrm>
          <a:off x="6705111" y="93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93161</xdr:rowOff>
    </xdr:from>
    <xdr:to>
      <xdr:col>55</xdr:col>
      <xdr:colOff>0</xdr:colOff>
      <xdr:row>76</xdr:row>
      <xdr:rowOff>148044</xdr:rowOff>
    </xdr:to>
    <xdr:cxnSp macro="">
      <xdr:nvCxnSpPr>
        <xdr:cNvPr id="409" name="直線コネクタ 408"/>
        <xdr:cNvCxnSpPr/>
      </xdr:nvCxnSpPr>
      <xdr:spPr>
        <a:xfrm flipV="1">
          <a:off x="9639300" y="12951911"/>
          <a:ext cx="838200" cy="2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132023</xdr:rowOff>
    </xdr:from>
    <xdr:to>
      <xdr:col>50</xdr:col>
      <xdr:colOff>114300</xdr:colOff>
      <xdr:row>76</xdr:row>
      <xdr:rowOff>148044</xdr:rowOff>
    </xdr:to>
    <xdr:cxnSp macro="">
      <xdr:nvCxnSpPr>
        <xdr:cNvPr id="412" name="直線コネクタ 411"/>
        <xdr:cNvCxnSpPr/>
      </xdr:nvCxnSpPr>
      <xdr:spPr>
        <a:xfrm>
          <a:off x="8750300" y="13162223"/>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133680</xdr:rowOff>
    </xdr:from>
    <xdr:to>
      <xdr:col>45</xdr:col>
      <xdr:colOff>177800</xdr:colOff>
      <xdr:row>76</xdr:row>
      <xdr:rowOff>132023</xdr:rowOff>
    </xdr:to>
    <xdr:cxnSp macro="">
      <xdr:nvCxnSpPr>
        <xdr:cNvPr id="415" name="直線コネクタ 414"/>
        <xdr:cNvCxnSpPr/>
      </xdr:nvCxnSpPr>
      <xdr:spPr>
        <a:xfrm>
          <a:off x="7861300" y="12992430"/>
          <a:ext cx="889000" cy="16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133680</xdr:rowOff>
    </xdr:from>
    <xdr:to>
      <xdr:col>41</xdr:col>
      <xdr:colOff>50800</xdr:colOff>
      <xdr:row>76</xdr:row>
      <xdr:rowOff>160979</xdr:rowOff>
    </xdr:to>
    <xdr:cxnSp macro="">
      <xdr:nvCxnSpPr>
        <xdr:cNvPr id="418" name="直線コネクタ 417"/>
        <xdr:cNvCxnSpPr/>
      </xdr:nvCxnSpPr>
      <xdr:spPr>
        <a:xfrm flipV="1">
          <a:off x="6972300" y="12992430"/>
          <a:ext cx="889000" cy="19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42361</xdr:rowOff>
    </xdr:from>
    <xdr:to>
      <xdr:col>55</xdr:col>
      <xdr:colOff>50800</xdr:colOff>
      <xdr:row>75</xdr:row>
      <xdr:rowOff>143961</xdr:rowOff>
    </xdr:to>
    <xdr:sp macro="" textlink="">
      <xdr:nvSpPr>
        <xdr:cNvPr id="428" name="楕円 427"/>
        <xdr:cNvSpPr/>
      </xdr:nvSpPr>
      <xdr:spPr>
        <a:xfrm>
          <a:off x="10426700" y="129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65238</xdr:rowOff>
    </xdr:from>
    <xdr:ext cx="534377" cy="259045"/>
    <xdr:sp macro="" textlink="">
      <xdr:nvSpPr>
        <xdr:cNvPr id="429" name="商工費該当値テキスト"/>
        <xdr:cNvSpPr txBox="1"/>
      </xdr:nvSpPr>
      <xdr:spPr>
        <a:xfrm>
          <a:off x="10528300" y="1275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97244</xdr:rowOff>
    </xdr:from>
    <xdr:to>
      <xdr:col>50</xdr:col>
      <xdr:colOff>165100</xdr:colOff>
      <xdr:row>77</xdr:row>
      <xdr:rowOff>27394</xdr:rowOff>
    </xdr:to>
    <xdr:sp macro="" textlink="">
      <xdr:nvSpPr>
        <xdr:cNvPr id="430" name="楕円 429"/>
        <xdr:cNvSpPr/>
      </xdr:nvSpPr>
      <xdr:spPr>
        <a:xfrm>
          <a:off x="9588500" y="131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43921</xdr:rowOff>
    </xdr:from>
    <xdr:ext cx="534377" cy="259045"/>
    <xdr:sp macro="" textlink="">
      <xdr:nvSpPr>
        <xdr:cNvPr id="431" name="テキスト ボックス 430"/>
        <xdr:cNvSpPr txBox="1"/>
      </xdr:nvSpPr>
      <xdr:spPr>
        <a:xfrm>
          <a:off x="9372111" y="129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81223</xdr:rowOff>
    </xdr:from>
    <xdr:to>
      <xdr:col>46</xdr:col>
      <xdr:colOff>38100</xdr:colOff>
      <xdr:row>77</xdr:row>
      <xdr:rowOff>11373</xdr:rowOff>
    </xdr:to>
    <xdr:sp macro="" textlink="">
      <xdr:nvSpPr>
        <xdr:cNvPr id="432" name="楕円 431"/>
        <xdr:cNvSpPr/>
      </xdr:nvSpPr>
      <xdr:spPr>
        <a:xfrm>
          <a:off x="8699500" y="131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2500</xdr:rowOff>
    </xdr:from>
    <xdr:ext cx="534377" cy="259045"/>
    <xdr:sp macro="" textlink="">
      <xdr:nvSpPr>
        <xdr:cNvPr id="433" name="テキスト ボックス 432"/>
        <xdr:cNvSpPr txBox="1"/>
      </xdr:nvSpPr>
      <xdr:spPr>
        <a:xfrm>
          <a:off x="8483111" y="132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82880</xdr:rowOff>
    </xdr:from>
    <xdr:to>
      <xdr:col>41</xdr:col>
      <xdr:colOff>101600</xdr:colOff>
      <xdr:row>76</xdr:row>
      <xdr:rowOff>13030</xdr:rowOff>
    </xdr:to>
    <xdr:sp macro="" textlink="">
      <xdr:nvSpPr>
        <xdr:cNvPr id="434" name="楕円 433"/>
        <xdr:cNvSpPr/>
      </xdr:nvSpPr>
      <xdr:spPr>
        <a:xfrm>
          <a:off x="7810500" y="129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29557</xdr:rowOff>
    </xdr:from>
    <xdr:ext cx="534377" cy="259045"/>
    <xdr:sp macro="" textlink="">
      <xdr:nvSpPr>
        <xdr:cNvPr id="435" name="テキスト ボックス 434"/>
        <xdr:cNvSpPr txBox="1"/>
      </xdr:nvSpPr>
      <xdr:spPr>
        <a:xfrm>
          <a:off x="7594111" y="1271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110179</xdr:rowOff>
    </xdr:from>
    <xdr:to>
      <xdr:col>36</xdr:col>
      <xdr:colOff>165100</xdr:colOff>
      <xdr:row>77</xdr:row>
      <xdr:rowOff>40329</xdr:rowOff>
    </xdr:to>
    <xdr:sp macro="" textlink="">
      <xdr:nvSpPr>
        <xdr:cNvPr id="436" name="楕円 435"/>
        <xdr:cNvSpPr/>
      </xdr:nvSpPr>
      <xdr:spPr>
        <a:xfrm>
          <a:off x="6921500" y="131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31456</xdr:rowOff>
    </xdr:from>
    <xdr:ext cx="534377" cy="259045"/>
    <xdr:sp macro="" textlink="">
      <xdr:nvSpPr>
        <xdr:cNvPr id="437" name="テキスト ボックス 436"/>
        <xdr:cNvSpPr txBox="1"/>
      </xdr:nvSpPr>
      <xdr:spPr>
        <a:xfrm>
          <a:off x="6705111" y="132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84102</xdr:rowOff>
    </xdr:from>
    <xdr:to>
      <xdr:col>55</xdr:col>
      <xdr:colOff>0</xdr:colOff>
      <xdr:row>95</xdr:row>
      <xdr:rowOff>118228</xdr:rowOff>
    </xdr:to>
    <xdr:cxnSp macro="">
      <xdr:nvCxnSpPr>
        <xdr:cNvPr id="469" name="直線コネクタ 468"/>
        <xdr:cNvCxnSpPr/>
      </xdr:nvCxnSpPr>
      <xdr:spPr>
        <a:xfrm>
          <a:off x="9639300" y="16371852"/>
          <a:ext cx="8382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84102</xdr:rowOff>
    </xdr:from>
    <xdr:to>
      <xdr:col>50</xdr:col>
      <xdr:colOff>114300</xdr:colOff>
      <xdr:row>96</xdr:row>
      <xdr:rowOff>111337</xdr:rowOff>
    </xdr:to>
    <xdr:cxnSp macro="">
      <xdr:nvCxnSpPr>
        <xdr:cNvPr id="472" name="直線コネクタ 471"/>
        <xdr:cNvCxnSpPr/>
      </xdr:nvCxnSpPr>
      <xdr:spPr>
        <a:xfrm flipV="1">
          <a:off x="8750300" y="16371852"/>
          <a:ext cx="889000" cy="19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108953</xdr:rowOff>
    </xdr:from>
    <xdr:to>
      <xdr:col>45</xdr:col>
      <xdr:colOff>177800</xdr:colOff>
      <xdr:row>96</xdr:row>
      <xdr:rowOff>111337</xdr:rowOff>
    </xdr:to>
    <xdr:cxnSp macro="">
      <xdr:nvCxnSpPr>
        <xdr:cNvPr id="475" name="直線コネクタ 474"/>
        <xdr:cNvCxnSpPr/>
      </xdr:nvCxnSpPr>
      <xdr:spPr>
        <a:xfrm>
          <a:off x="7861300" y="16568153"/>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108953</xdr:rowOff>
    </xdr:from>
    <xdr:to>
      <xdr:col>41</xdr:col>
      <xdr:colOff>50800</xdr:colOff>
      <xdr:row>96</xdr:row>
      <xdr:rowOff>149285</xdr:rowOff>
    </xdr:to>
    <xdr:cxnSp macro="">
      <xdr:nvCxnSpPr>
        <xdr:cNvPr id="478" name="直線コネクタ 477"/>
        <xdr:cNvCxnSpPr/>
      </xdr:nvCxnSpPr>
      <xdr:spPr>
        <a:xfrm flipV="1">
          <a:off x="6972300" y="16568153"/>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67428</xdr:rowOff>
    </xdr:from>
    <xdr:to>
      <xdr:col>55</xdr:col>
      <xdr:colOff>50800</xdr:colOff>
      <xdr:row>95</xdr:row>
      <xdr:rowOff>169028</xdr:rowOff>
    </xdr:to>
    <xdr:sp macro="" textlink="">
      <xdr:nvSpPr>
        <xdr:cNvPr id="488" name="楕円 487"/>
        <xdr:cNvSpPr/>
      </xdr:nvSpPr>
      <xdr:spPr>
        <a:xfrm>
          <a:off x="10426700" y="1635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90305</xdr:rowOff>
    </xdr:from>
    <xdr:ext cx="534377" cy="259045"/>
    <xdr:sp macro="" textlink="">
      <xdr:nvSpPr>
        <xdr:cNvPr id="489" name="土木費該当値テキスト"/>
        <xdr:cNvSpPr txBox="1"/>
      </xdr:nvSpPr>
      <xdr:spPr>
        <a:xfrm>
          <a:off x="10528300" y="162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33302</xdr:rowOff>
    </xdr:from>
    <xdr:to>
      <xdr:col>50</xdr:col>
      <xdr:colOff>165100</xdr:colOff>
      <xdr:row>95</xdr:row>
      <xdr:rowOff>134902</xdr:rowOff>
    </xdr:to>
    <xdr:sp macro="" textlink="">
      <xdr:nvSpPr>
        <xdr:cNvPr id="490" name="楕円 489"/>
        <xdr:cNvSpPr/>
      </xdr:nvSpPr>
      <xdr:spPr>
        <a:xfrm>
          <a:off x="9588500" y="16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151429</xdr:rowOff>
    </xdr:from>
    <xdr:ext cx="534377" cy="259045"/>
    <xdr:sp macro="" textlink="">
      <xdr:nvSpPr>
        <xdr:cNvPr id="491" name="テキスト ボックス 490"/>
        <xdr:cNvSpPr txBox="1"/>
      </xdr:nvSpPr>
      <xdr:spPr>
        <a:xfrm>
          <a:off x="9372111" y="1609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60537</xdr:rowOff>
    </xdr:from>
    <xdr:to>
      <xdr:col>46</xdr:col>
      <xdr:colOff>38100</xdr:colOff>
      <xdr:row>96</xdr:row>
      <xdr:rowOff>162137</xdr:rowOff>
    </xdr:to>
    <xdr:sp macro="" textlink="">
      <xdr:nvSpPr>
        <xdr:cNvPr id="492" name="楕円 491"/>
        <xdr:cNvSpPr/>
      </xdr:nvSpPr>
      <xdr:spPr>
        <a:xfrm>
          <a:off x="8699500" y="165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153264</xdr:rowOff>
    </xdr:from>
    <xdr:ext cx="534377" cy="259045"/>
    <xdr:sp macro="" textlink="">
      <xdr:nvSpPr>
        <xdr:cNvPr id="493" name="テキスト ボックス 492"/>
        <xdr:cNvSpPr txBox="1"/>
      </xdr:nvSpPr>
      <xdr:spPr>
        <a:xfrm>
          <a:off x="8483111" y="166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58153</xdr:rowOff>
    </xdr:from>
    <xdr:to>
      <xdr:col>41</xdr:col>
      <xdr:colOff>101600</xdr:colOff>
      <xdr:row>96</xdr:row>
      <xdr:rowOff>159753</xdr:rowOff>
    </xdr:to>
    <xdr:sp macro="" textlink="">
      <xdr:nvSpPr>
        <xdr:cNvPr id="494" name="楕円 493"/>
        <xdr:cNvSpPr/>
      </xdr:nvSpPr>
      <xdr:spPr>
        <a:xfrm>
          <a:off x="78105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150880</xdr:rowOff>
    </xdr:from>
    <xdr:ext cx="534377" cy="259045"/>
    <xdr:sp macro="" textlink="">
      <xdr:nvSpPr>
        <xdr:cNvPr id="495" name="テキスト ボックス 494"/>
        <xdr:cNvSpPr txBox="1"/>
      </xdr:nvSpPr>
      <xdr:spPr>
        <a:xfrm>
          <a:off x="7594111" y="16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98485</xdr:rowOff>
    </xdr:from>
    <xdr:to>
      <xdr:col>36</xdr:col>
      <xdr:colOff>165100</xdr:colOff>
      <xdr:row>97</xdr:row>
      <xdr:rowOff>28635</xdr:rowOff>
    </xdr:to>
    <xdr:sp macro="" textlink="">
      <xdr:nvSpPr>
        <xdr:cNvPr id="496" name="楕円 495"/>
        <xdr:cNvSpPr/>
      </xdr:nvSpPr>
      <xdr:spPr>
        <a:xfrm>
          <a:off x="6921500" y="1655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19762</xdr:rowOff>
    </xdr:from>
    <xdr:ext cx="534377" cy="259045"/>
    <xdr:sp macro="" textlink="">
      <xdr:nvSpPr>
        <xdr:cNvPr id="497" name="テキスト ボックス 496"/>
        <xdr:cNvSpPr txBox="1"/>
      </xdr:nvSpPr>
      <xdr:spPr>
        <a:xfrm>
          <a:off x="6705111" y="1665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104458</xdr:rowOff>
    </xdr:from>
    <xdr:to>
      <xdr:col>85</xdr:col>
      <xdr:colOff>127000</xdr:colOff>
      <xdr:row>36</xdr:row>
      <xdr:rowOff>105982</xdr:rowOff>
    </xdr:to>
    <xdr:cxnSp macro="">
      <xdr:nvCxnSpPr>
        <xdr:cNvPr id="527" name="直線コネクタ 526"/>
        <xdr:cNvCxnSpPr/>
      </xdr:nvCxnSpPr>
      <xdr:spPr>
        <a:xfrm flipV="1">
          <a:off x="15481300" y="6105208"/>
          <a:ext cx="8382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74549</xdr:rowOff>
    </xdr:from>
    <xdr:to>
      <xdr:col>81</xdr:col>
      <xdr:colOff>50800</xdr:colOff>
      <xdr:row>36</xdr:row>
      <xdr:rowOff>105982</xdr:rowOff>
    </xdr:to>
    <xdr:cxnSp macro="">
      <xdr:nvCxnSpPr>
        <xdr:cNvPr id="530" name="直線コネクタ 529"/>
        <xdr:cNvCxnSpPr/>
      </xdr:nvCxnSpPr>
      <xdr:spPr>
        <a:xfrm>
          <a:off x="14592300" y="6246749"/>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115773</xdr:rowOff>
    </xdr:from>
    <xdr:to>
      <xdr:col>76</xdr:col>
      <xdr:colOff>114300</xdr:colOff>
      <xdr:row>36</xdr:row>
      <xdr:rowOff>74549</xdr:rowOff>
    </xdr:to>
    <xdr:cxnSp macro="">
      <xdr:nvCxnSpPr>
        <xdr:cNvPr id="533" name="直線コネクタ 532"/>
        <xdr:cNvCxnSpPr/>
      </xdr:nvCxnSpPr>
      <xdr:spPr>
        <a:xfrm>
          <a:off x="13703300" y="5259273"/>
          <a:ext cx="889000" cy="98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115773</xdr:rowOff>
    </xdr:from>
    <xdr:to>
      <xdr:col>71</xdr:col>
      <xdr:colOff>177800</xdr:colOff>
      <xdr:row>32</xdr:row>
      <xdr:rowOff>52984</xdr:rowOff>
    </xdr:to>
    <xdr:cxnSp macro="">
      <xdr:nvCxnSpPr>
        <xdr:cNvPr id="536" name="直線コネクタ 535"/>
        <xdr:cNvCxnSpPr/>
      </xdr:nvCxnSpPr>
      <xdr:spPr>
        <a:xfrm flipV="1">
          <a:off x="12814300" y="5259273"/>
          <a:ext cx="889000" cy="2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53658</xdr:rowOff>
    </xdr:from>
    <xdr:to>
      <xdr:col>85</xdr:col>
      <xdr:colOff>177800</xdr:colOff>
      <xdr:row>35</xdr:row>
      <xdr:rowOff>155258</xdr:rowOff>
    </xdr:to>
    <xdr:sp macro="" textlink="">
      <xdr:nvSpPr>
        <xdr:cNvPr id="546" name="楕円 545"/>
        <xdr:cNvSpPr/>
      </xdr:nvSpPr>
      <xdr:spPr>
        <a:xfrm>
          <a:off x="162687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76535</xdr:rowOff>
    </xdr:from>
    <xdr:ext cx="534377" cy="259045"/>
    <xdr:sp macro="" textlink="">
      <xdr:nvSpPr>
        <xdr:cNvPr id="547" name="消防費該当値テキスト"/>
        <xdr:cNvSpPr txBox="1"/>
      </xdr:nvSpPr>
      <xdr:spPr>
        <a:xfrm>
          <a:off x="16370300" y="590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55182</xdr:rowOff>
    </xdr:from>
    <xdr:to>
      <xdr:col>81</xdr:col>
      <xdr:colOff>101600</xdr:colOff>
      <xdr:row>36</xdr:row>
      <xdr:rowOff>156782</xdr:rowOff>
    </xdr:to>
    <xdr:sp macro="" textlink="">
      <xdr:nvSpPr>
        <xdr:cNvPr id="548" name="楕円 547"/>
        <xdr:cNvSpPr/>
      </xdr:nvSpPr>
      <xdr:spPr>
        <a:xfrm>
          <a:off x="15430500" y="6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1859</xdr:rowOff>
    </xdr:from>
    <xdr:ext cx="534377" cy="259045"/>
    <xdr:sp macro="" textlink="">
      <xdr:nvSpPr>
        <xdr:cNvPr id="549" name="テキスト ボックス 548"/>
        <xdr:cNvSpPr txBox="1"/>
      </xdr:nvSpPr>
      <xdr:spPr>
        <a:xfrm>
          <a:off x="1521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23749</xdr:rowOff>
    </xdr:from>
    <xdr:to>
      <xdr:col>76</xdr:col>
      <xdr:colOff>165100</xdr:colOff>
      <xdr:row>36</xdr:row>
      <xdr:rowOff>125349</xdr:rowOff>
    </xdr:to>
    <xdr:sp macro="" textlink="">
      <xdr:nvSpPr>
        <xdr:cNvPr id="550" name="楕円 549"/>
        <xdr:cNvSpPr/>
      </xdr:nvSpPr>
      <xdr:spPr>
        <a:xfrm>
          <a:off x="14541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141876</xdr:rowOff>
    </xdr:from>
    <xdr:ext cx="534377" cy="259045"/>
    <xdr:sp macro="" textlink="">
      <xdr:nvSpPr>
        <xdr:cNvPr id="551" name="テキスト ボックス 550"/>
        <xdr:cNvSpPr txBox="1"/>
      </xdr:nvSpPr>
      <xdr:spPr>
        <a:xfrm>
          <a:off x="14325111" y="59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64973</xdr:rowOff>
    </xdr:from>
    <xdr:to>
      <xdr:col>72</xdr:col>
      <xdr:colOff>38100</xdr:colOff>
      <xdr:row>30</xdr:row>
      <xdr:rowOff>166573</xdr:rowOff>
    </xdr:to>
    <xdr:sp macro="" textlink="">
      <xdr:nvSpPr>
        <xdr:cNvPr id="552" name="楕円 551"/>
        <xdr:cNvSpPr/>
      </xdr:nvSpPr>
      <xdr:spPr>
        <a:xfrm>
          <a:off x="13652500" y="52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11650</xdr:rowOff>
    </xdr:from>
    <xdr:ext cx="534377" cy="259045"/>
    <xdr:sp macro="" textlink="">
      <xdr:nvSpPr>
        <xdr:cNvPr id="553" name="テキスト ボックス 552"/>
        <xdr:cNvSpPr txBox="1"/>
      </xdr:nvSpPr>
      <xdr:spPr>
        <a:xfrm>
          <a:off x="13436111" y="49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2184</xdr:rowOff>
    </xdr:from>
    <xdr:to>
      <xdr:col>67</xdr:col>
      <xdr:colOff>101600</xdr:colOff>
      <xdr:row>32</xdr:row>
      <xdr:rowOff>103784</xdr:rowOff>
    </xdr:to>
    <xdr:sp macro="" textlink="">
      <xdr:nvSpPr>
        <xdr:cNvPr id="554" name="楕円 553"/>
        <xdr:cNvSpPr/>
      </xdr:nvSpPr>
      <xdr:spPr>
        <a:xfrm>
          <a:off x="12763500" y="54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120311</xdr:rowOff>
    </xdr:from>
    <xdr:ext cx="534377" cy="259045"/>
    <xdr:sp macro="" textlink="">
      <xdr:nvSpPr>
        <xdr:cNvPr id="555" name="テキスト ボックス 554"/>
        <xdr:cNvSpPr txBox="1"/>
      </xdr:nvSpPr>
      <xdr:spPr>
        <a:xfrm>
          <a:off x="12547111" y="5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35527</xdr:rowOff>
    </xdr:from>
    <xdr:to>
      <xdr:col>85</xdr:col>
      <xdr:colOff>127000</xdr:colOff>
      <xdr:row>56</xdr:row>
      <xdr:rowOff>49974</xdr:rowOff>
    </xdr:to>
    <xdr:cxnSp macro="">
      <xdr:nvCxnSpPr>
        <xdr:cNvPr id="583" name="直線コネクタ 582"/>
        <xdr:cNvCxnSpPr/>
      </xdr:nvCxnSpPr>
      <xdr:spPr>
        <a:xfrm flipV="1">
          <a:off x="15481300" y="8608027"/>
          <a:ext cx="838200" cy="10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111902</xdr:rowOff>
    </xdr:from>
    <xdr:to>
      <xdr:col>81</xdr:col>
      <xdr:colOff>50800</xdr:colOff>
      <xdr:row>56</xdr:row>
      <xdr:rowOff>49974</xdr:rowOff>
    </xdr:to>
    <xdr:cxnSp macro="">
      <xdr:nvCxnSpPr>
        <xdr:cNvPr id="586" name="直線コネクタ 585"/>
        <xdr:cNvCxnSpPr/>
      </xdr:nvCxnSpPr>
      <xdr:spPr>
        <a:xfrm>
          <a:off x="14592300" y="9370202"/>
          <a:ext cx="889000" cy="28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111902</xdr:rowOff>
    </xdr:from>
    <xdr:to>
      <xdr:col>76</xdr:col>
      <xdr:colOff>114300</xdr:colOff>
      <xdr:row>57</xdr:row>
      <xdr:rowOff>24692</xdr:rowOff>
    </xdr:to>
    <xdr:cxnSp macro="">
      <xdr:nvCxnSpPr>
        <xdr:cNvPr id="589" name="直線コネクタ 588"/>
        <xdr:cNvCxnSpPr/>
      </xdr:nvCxnSpPr>
      <xdr:spPr>
        <a:xfrm flipV="1">
          <a:off x="13703300" y="9370202"/>
          <a:ext cx="889000" cy="4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99192</xdr:rowOff>
    </xdr:from>
    <xdr:to>
      <xdr:col>71</xdr:col>
      <xdr:colOff>177800</xdr:colOff>
      <xdr:row>57</xdr:row>
      <xdr:rowOff>24692</xdr:rowOff>
    </xdr:to>
    <xdr:cxnSp macro="">
      <xdr:nvCxnSpPr>
        <xdr:cNvPr id="592" name="直線コネクタ 591"/>
        <xdr:cNvCxnSpPr/>
      </xdr:nvCxnSpPr>
      <xdr:spPr>
        <a:xfrm>
          <a:off x="12814300" y="9700392"/>
          <a:ext cx="889000" cy="9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156177</xdr:rowOff>
    </xdr:from>
    <xdr:to>
      <xdr:col>85</xdr:col>
      <xdr:colOff>177800</xdr:colOff>
      <xdr:row>50</xdr:row>
      <xdr:rowOff>86327</xdr:rowOff>
    </xdr:to>
    <xdr:sp macro="" textlink="">
      <xdr:nvSpPr>
        <xdr:cNvPr id="602" name="楕円 601"/>
        <xdr:cNvSpPr/>
      </xdr:nvSpPr>
      <xdr:spPr>
        <a:xfrm>
          <a:off x="16268700" y="85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109204</xdr:rowOff>
    </xdr:from>
    <xdr:ext cx="599010" cy="259045"/>
    <xdr:sp macro="" textlink="">
      <xdr:nvSpPr>
        <xdr:cNvPr id="603" name="教育費該当値テキスト"/>
        <xdr:cNvSpPr txBox="1"/>
      </xdr:nvSpPr>
      <xdr:spPr>
        <a:xfrm>
          <a:off x="16370300" y="85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170624</xdr:rowOff>
    </xdr:from>
    <xdr:to>
      <xdr:col>81</xdr:col>
      <xdr:colOff>101600</xdr:colOff>
      <xdr:row>56</xdr:row>
      <xdr:rowOff>100774</xdr:rowOff>
    </xdr:to>
    <xdr:sp macro="" textlink="">
      <xdr:nvSpPr>
        <xdr:cNvPr id="604" name="楕円 603"/>
        <xdr:cNvSpPr/>
      </xdr:nvSpPr>
      <xdr:spPr>
        <a:xfrm>
          <a:off x="154305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91901</xdr:rowOff>
    </xdr:from>
    <xdr:ext cx="534377" cy="259045"/>
    <xdr:sp macro="" textlink="">
      <xdr:nvSpPr>
        <xdr:cNvPr id="605" name="テキスト ボックス 604"/>
        <xdr:cNvSpPr txBox="1"/>
      </xdr:nvSpPr>
      <xdr:spPr>
        <a:xfrm>
          <a:off x="15214111" y="96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61102</xdr:rowOff>
    </xdr:from>
    <xdr:to>
      <xdr:col>76</xdr:col>
      <xdr:colOff>165100</xdr:colOff>
      <xdr:row>54</xdr:row>
      <xdr:rowOff>162702</xdr:rowOff>
    </xdr:to>
    <xdr:sp macro="" textlink="">
      <xdr:nvSpPr>
        <xdr:cNvPr id="606" name="楕円 605"/>
        <xdr:cNvSpPr/>
      </xdr:nvSpPr>
      <xdr:spPr>
        <a:xfrm>
          <a:off x="14541500" y="93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7779</xdr:rowOff>
    </xdr:from>
    <xdr:ext cx="534377" cy="259045"/>
    <xdr:sp macro="" textlink="">
      <xdr:nvSpPr>
        <xdr:cNvPr id="607" name="テキスト ボックス 606"/>
        <xdr:cNvSpPr txBox="1"/>
      </xdr:nvSpPr>
      <xdr:spPr>
        <a:xfrm>
          <a:off x="14325111" y="909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145342</xdr:rowOff>
    </xdr:from>
    <xdr:to>
      <xdr:col>72</xdr:col>
      <xdr:colOff>38100</xdr:colOff>
      <xdr:row>57</xdr:row>
      <xdr:rowOff>75492</xdr:rowOff>
    </xdr:to>
    <xdr:sp macro="" textlink="">
      <xdr:nvSpPr>
        <xdr:cNvPr id="608" name="楕円 607"/>
        <xdr:cNvSpPr/>
      </xdr:nvSpPr>
      <xdr:spPr>
        <a:xfrm>
          <a:off x="13652500" y="97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66619</xdr:rowOff>
    </xdr:from>
    <xdr:ext cx="534377" cy="259045"/>
    <xdr:sp macro="" textlink="">
      <xdr:nvSpPr>
        <xdr:cNvPr id="609" name="テキスト ボックス 608"/>
        <xdr:cNvSpPr txBox="1"/>
      </xdr:nvSpPr>
      <xdr:spPr>
        <a:xfrm>
          <a:off x="13436111" y="983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48392</xdr:rowOff>
    </xdr:from>
    <xdr:to>
      <xdr:col>67</xdr:col>
      <xdr:colOff>101600</xdr:colOff>
      <xdr:row>56</xdr:row>
      <xdr:rowOff>149992</xdr:rowOff>
    </xdr:to>
    <xdr:sp macro="" textlink="">
      <xdr:nvSpPr>
        <xdr:cNvPr id="610" name="楕円 609"/>
        <xdr:cNvSpPr/>
      </xdr:nvSpPr>
      <xdr:spPr>
        <a:xfrm>
          <a:off x="12763500" y="96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141119</xdr:rowOff>
    </xdr:from>
    <xdr:ext cx="534377" cy="259045"/>
    <xdr:sp macro="" textlink="">
      <xdr:nvSpPr>
        <xdr:cNvPr id="611" name="テキスト ボックス 610"/>
        <xdr:cNvSpPr txBox="1"/>
      </xdr:nvSpPr>
      <xdr:spPr>
        <a:xfrm>
          <a:off x="12547111" y="974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164633</xdr:rowOff>
    </xdr:from>
    <xdr:to>
      <xdr:col>85</xdr:col>
      <xdr:colOff>127000</xdr:colOff>
      <xdr:row>79</xdr:row>
      <xdr:rowOff>18542</xdr:rowOff>
    </xdr:to>
    <xdr:cxnSp macro="">
      <xdr:nvCxnSpPr>
        <xdr:cNvPr id="642" name="直線コネクタ 641"/>
        <xdr:cNvCxnSpPr/>
      </xdr:nvCxnSpPr>
      <xdr:spPr>
        <a:xfrm>
          <a:off x="15481300" y="13537733"/>
          <a:ext cx="838200" cy="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110913</xdr:rowOff>
    </xdr:from>
    <xdr:to>
      <xdr:col>81</xdr:col>
      <xdr:colOff>50800</xdr:colOff>
      <xdr:row>78</xdr:row>
      <xdr:rowOff>164633</xdr:rowOff>
    </xdr:to>
    <xdr:cxnSp macro="">
      <xdr:nvCxnSpPr>
        <xdr:cNvPr id="645" name="直線コネクタ 644"/>
        <xdr:cNvCxnSpPr/>
      </xdr:nvCxnSpPr>
      <xdr:spPr>
        <a:xfrm>
          <a:off x="14592300" y="13141113"/>
          <a:ext cx="889000" cy="39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41908</xdr:rowOff>
    </xdr:from>
    <xdr:to>
      <xdr:col>76</xdr:col>
      <xdr:colOff>114300</xdr:colOff>
      <xdr:row>76</xdr:row>
      <xdr:rowOff>110913</xdr:rowOff>
    </xdr:to>
    <xdr:cxnSp macro="">
      <xdr:nvCxnSpPr>
        <xdr:cNvPr id="648" name="直線コネクタ 647"/>
        <xdr:cNvCxnSpPr/>
      </xdr:nvCxnSpPr>
      <xdr:spPr>
        <a:xfrm>
          <a:off x="13703300" y="13072108"/>
          <a:ext cx="8890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0" name="テキスト ボックス 649"/>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148648</xdr:rowOff>
    </xdr:from>
    <xdr:to>
      <xdr:col>71</xdr:col>
      <xdr:colOff>177800</xdr:colOff>
      <xdr:row>76</xdr:row>
      <xdr:rowOff>41908</xdr:rowOff>
    </xdr:to>
    <xdr:cxnSp macro="">
      <xdr:nvCxnSpPr>
        <xdr:cNvPr id="651" name="直線コネクタ 650"/>
        <xdr:cNvCxnSpPr/>
      </xdr:nvCxnSpPr>
      <xdr:spPr>
        <a:xfrm>
          <a:off x="12814300" y="12835948"/>
          <a:ext cx="889000" cy="23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3" name="テキスト ボックス 652"/>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139192</xdr:rowOff>
    </xdr:from>
    <xdr:to>
      <xdr:col>85</xdr:col>
      <xdr:colOff>177800</xdr:colOff>
      <xdr:row>79</xdr:row>
      <xdr:rowOff>69342</xdr:rowOff>
    </xdr:to>
    <xdr:sp macro="" textlink="">
      <xdr:nvSpPr>
        <xdr:cNvPr id="661" name="楕円 660"/>
        <xdr:cNvSpPr/>
      </xdr:nvSpPr>
      <xdr:spPr>
        <a:xfrm>
          <a:off x="16268700" y="135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113833</xdr:rowOff>
    </xdr:from>
    <xdr:to>
      <xdr:col>81</xdr:col>
      <xdr:colOff>101600</xdr:colOff>
      <xdr:row>79</xdr:row>
      <xdr:rowOff>43983</xdr:rowOff>
    </xdr:to>
    <xdr:sp macro="" textlink="">
      <xdr:nvSpPr>
        <xdr:cNvPr id="663" name="楕円 662"/>
        <xdr:cNvSpPr/>
      </xdr:nvSpPr>
      <xdr:spPr>
        <a:xfrm>
          <a:off x="15430500" y="134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60510</xdr:rowOff>
    </xdr:from>
    <xdr:ext cx="469744" cy="259045"/>
    <xdr:sp macro="" textlink="">
      <xdr:nvSpPr>
        <xdr:cNvPr id="664" name="テキスト ボックス 663"/>
        <xdr:cNvSpPr txBox="1"/>
      </xdr:nvSpPr>
      <xdr:spPr>
        <a:xfrm>
          <a:off x="15246428" y="1326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60113</xdr:rowOff>
    </xdr:from>
    <xdr:to>
      <xdr:col>76</xdr:col>
      <xdr:colOff>165100</xdr:colOff>
      <xdr:row>76</xdr:row>
      <xdr:rowOff>161713</xdr:rowOff>
    </xdr:to>
    <xdr:sp macro="" textlink="">
      <xdr:nvSpPr>
        <xdr:cNvPr id="665" name="楕円 664"/>
        <xdr:cNvSpPr/>
      </xdr:nvSpPr>
      <xdr:spPr>
        <a:xfrm>
          <a:off x="14541500" y="130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6790</xdr:rowOff>
    </xdr:from>
    <xdr:ext cx="534377" cy="259045"/>
    <xdr:sp macro="" textlink="">
      <xdr:nvSpPr>
        <xdr:cNvPr id="666" name="テキスト ボックス 665"/>
        <xdr:cNvSpPr txBox="1"/>
      </xdr:nvSpPr>
      <xdr:spPr>
        <a:xfrm>
          <a:off x="14325111" y="12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162558</xdr:rowOff>
    </xdr:from>
    <xdr:to>
      <xdr:col>72</xdr:col>
      <xdr:colOff>38100</xdr:colOff>
      <xdr:row>76</xdr:row>
      <xdr:rowOff>92708</xdr:rowOff>
    </xdr:to>
    <xdr:sp macro="" textlink="">
      <xdr:nvSpPr>
        <xdr:cNvPr id="667" name="楕円 666"/>
        <xdr:cNvSpPr/>
      </xdr:nvSpPr>
      <xdr:spPr>
        <a:xfrm>
          <a:off x="13652500" y="130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109235</xdr:rowOff>
    </xdr:from>
    <xdr:ext cx="534377" cy="259045"/>
    <xdr:sp macro="" textlink="">
      <xdr:nvSpPr>
        <xdr:cNvPr id="668" name="テキスト ボックス 667"/>
        <xdr:cNvSpPr txBox="1"/>
      </xdr:nvSpPr>
      <xdr:spPr>
        <a:xfrm>
          <a:off x="13436111" y="127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97848</xdr:rowOff>
    </xdr:from>
    <xdr:to>
      <xdr:col>67</xdr:col>
      <xdr:colOff>101600</xdr:colOff>
      <xdr:row>75</xdr:row>
      <xdr:rowOff>27998</xdr:rowOff>
    </xdr:to>
    <xdr:sp macro="" textlink="">
      <xdr:nvSpPr>
        <xdr:cNvPr id="669" name="楕円 668"/>
        <xdr:cNvSpPr/>
      </xdr:nvSpPr>
      <xdr:spPr>
        <a:xfrm>
          <a:off x="12763500" y="127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44525</xdr:rowOff>
    </xdr:from>
    <xdr:ext cx="534377" cy="259045"/>
    <xdr:sp macro="" textlink="">
      <xdr:nvSpPr>
        <xdr:cNvPr id="670" name="テキスト ボックス 669"/>
        <xdr:cNvSpPr txBox="1"/>
      </xdr:nvSpPr>
      <xdr:spPr>
        <a:xfrm>
          <a:off x="12547111" y="1256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27767</xdr:rowOff>
    </xdr:from>
    <xdr:to>
      <xdr:col>85</xdr:col>
      <xdr:colOff>127000</xdr:colOff>
      <xdr:row>94</xdr:row>
      <xdr:rowOff>110260</xdr:rowOff>
    </xdr:to>
    <xdr:cxnSp macro="">
      <xdr:nvCxnSpPr>
        <xdr:cNvPr id="702" name="直線コネクタ 701"/>
        <xdr:cNvCxnSpPr/>
      </xdr:nvCxnSpPr>
      <xdr:spPr>
        <a:xfrm>
          <a:off x="15481300" y="15972617"/>
          <a:ext cx="838200" cy="25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27767</xdr:rowOff>
    </xdr:from>
    <xdr:to>
      <xdr:col>81</xdr:col>
      <xdr:colOff>50800</xdr:colOff>
      <xdr:row>93</xdr:row>
      <xdr:rowOff>97458</xdr:rowOff>
    </xdr:to>
    <xdr:cxnSp macro="">
      <xdr:nvCxnSpPr>
        <xdr:cNvPr id="705" name="直線コネクタ 704"/>
        <xdr:cNvCxnSpPr/>
      </xdr:nvCxnSpPr>
      <xdr:spPr>
        <a:xfrm flipV="1">
          <a:off x="14592300" y="15972617"/>
          <a:ext cx="889000" cy="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97458</xdr:rowOff>
    </xdr:from>
    <xdr:to>
      <xdr:col>76</xdr:col>
      <xdr:colOff>114300</xdr:colOff>
      <xdr:row>93</xdr:row>
      <xdr:rowOff>167735</xdr:rowOff>
    </xdr:to>
    <xdr:cxnSp macro="">
      <xdr:nvCxnSpPr>
        <xdr:cNvPr id="708" name="直線コネクタ 707"/>
        <xdr:cNvCxnSpPr/>
      </xdr:nvCxnSpPr>
      <xdr:spPr>
        <a:xfrm flipV="1">
          <a:off x="13703300" y="16042308"/>
          <a:ext cx="889000" cy="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167735</xdr:rowOff>
    </xdr:from>
    <xdr:to>
      <xdr:col>71</xdr:col>
      <xdr:colOff>177800</xdr:colOff>
      <xdr:row>95</xdr:row>
      <xdr:rowOff>44896</xdr:rowOff>
    </xdr:to>
    <xdr:cxnSp macro="">
      <xdr:nvCxnSpPr>
        <xdr:cNvPr id="711" name="直線コネクタ 710"/>
        <xdr:cNvCxnSpPr/>
      </xdr:nvCxnSpPr>
      <xdr:spPr>
        <a:xfrm flipV="1">
          <a:off x="12814300" y="16112585"/>
          <a:ext cx="889000" cy="2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59460</xdr:rowOff>
    </xdr:from>
    <xdr:to>
      <xdr:col>85</xdr:col>
      <xdr:colOff>177800</xdr:colOff>
      <xdr:row>94</xdr:row>
      <xdr:rowOff>161060</xdr:rowOff>
    </xdr:to>
    <xdr:sp macro="" textlink="">
      <xdr:nvSpPr>
        <xdr:cNvPr id="721" name="楕円 720"/>
        <xdr:cNvSpPr/>
      </xdr:nvSpPr>
      <xdr:spPr>
        <a:xfrm>
          <a:off x="16268700" y="161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82337</xdr:rowOff>
    </xdr:from>
    <xdr:ext cx="534377" cy="259045"/>
    <xdr:sp macro="" textlink="">
      <xdr:nvSpPr>
        <xdr:cNvPr id="722" name="公債費該当値テキスト"/>
        <xdr:cNvSpPr txBox="1"/>
      </xdr:nvSpPr>
      <xdr:spPr>
        <a:xfrm>
          <a:off x="16370300" y="1602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148417</xdr:rowOff>
    </xdr:from>
    <xdr:to>
      <xdr:col>81</xdr:col>
      <xdr:colOff>101600</xdr:colOff>
      <xdr:row>93</xdr:row>
      <xdr:rowOff>78567</xdr:rowOff>
    </xdr:to>
    <xdr:sp macro="" textlink="">
      <xdr:nvSpPr>
        <xdr:cNvPr id="723" name="楕円 722"/>
        <xdr:cNvSpPr/>
      </xdr:nvSpPr>
      <xdr:spPr>
        <a:xfrm>
          <a:off x="15430500" y="159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95094</xdr:rowOff>
    </xdr:from>
    <xdr:ext cx="534377" cy="259045"/>
    <xdr:sp macro="" textlink="">
      <xdr:nvSpPr>
        <xdr:cNvPr id="724" name="テキスト ボックス 723"/>
        <xdr:cNvSpPr txBox="1"/>
      </xdr:nvSpPr>
      <xdr:spPr>
        <a:xfrm>
          <a:off x="15214111" y="156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46658</xdr:rowOff>
    </xdr:from>
    <xdr:to>
      <xdr:col>76</xdr:col>
      <xdr:colOff>165100</xdr:colOff>
      <xdr:row>93</xdr:row>
      <xdr:rowOff>148258</xdr:rowOff>
    </xdr:to>
    <xdr:sp macro="" textlink="">
      <xdr:nvSpPr>
        <xdr:cNvPr id="725" name="楕円 724"/>
        <xdr:cNvSpPr/>
      </xdr:nvSpPr>
      <xdr:spPr>
        <a:xfrm>
          <a:off x="14541500" y="159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164785</xdr:rowOff>
    </xdr:from>
    <xdr:ext cx="534377" cy="259045"/>
    <xdr:sp macro="" textlink="">
      <xdr:nvSpPr>
        <xdr:cNvPr id="726" name="テキスト ボックス 725"/>
        <xdr:cNvSpPr txBox="1"/>
      </xdr:nvSpPr>
      <xdr:spPr>
        <a:xfrm>
          <a:off x="14325111" y="157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116935</xdr:rowOff>
    </xdr:from>
    <xdr:to>
      <xdr:col>72</xdr:col>
      <xdr:colOff>38100</xdr:colOff>
      <xdr:row>94</xdr:row>
      <xdr:rowOff>47085</xdr:rowOff>
    </xdr:to>
    <xdr:sp macro="" textlink="">
      <xdr:nvSpPr>
        <xdr:cNvPr id="727" name="楕円 726"/>
        <xdr:cNvSpPr/>
      </xdr:nvSpPr>
      <xdr:spPr>
        <a:xfrm>
          <a:off x="13652500" y="160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63612</xdr:rowOff>
    </xdr:from>
    <xdr:ext cx="534377" cy="259045"/>
    <xdr:sp macro="" textlink="">
      <xdr:nvSpPr>
        <xdr:cNvPr id="728" name="テキスト ボックス 727"/>
        <xdr:cNvSpPr txBox="1"/>
      </xdr:nvSpPr>
      <xdr:spPr>
        <a:xfrm>
          <a:off x="13436111" y="158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165546</xdr:rowOff>
    </xdr:from>
    <xdr:to>
      <xdr:col>67</xdr:col>
      <xdr:colOff>101600</xdr:colOff>
      <xdr:row>95</xdr:row>
      <xdr:rowOff>95696</xdr:rowOff>
    </xdr:to>
    <xdr:sp macro="" textlink="">
      <xdr:nvSpPr>
        <xdr:cNvPr id="729" name="楕円 728"/>
        <xdr:cNvSpPr/>
      </xdr:nvSpPr>
      <xdr:spPr>
        <a:xfrm>
          <a:off x="12763500" y="162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112223</xdr:rowOff>
    </xdr:from>
    <xdr:ext cx="534377" cy="259045"/>
    <xdr:sp macro="" textlink="">
      <xdr:nvSpPr>
        <xdr:cNvPr id="730" name="テキスト ボックス 729"/>
        <xdr:cNvSpPr txBox="1"/>
      </xdr:nvSpPr>
      <xdr:spPr>
        <a:xfrm>
          <a:off x="12547111" y="160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教育費</a:t>
          </a:r>
          <a:r>
            <a:rPr kumimoji="1" lang="ja-JP" altLang="ja-JP" sz="1100" b="0" i="0" baseline="0">
              <a:solidFill>
                <a:schemeClr val="dk1"/>
              </a:solidFill>
              <a:effectLst/>
              <a:latin typeface="+mn-lt"/>
              <a:ea typeface="+mn-ea"/>
              <a:cs typeface="+mn-cs"/>
            </a:rPr>
            <a:t>は、住民一人当たり</a:t>
          </a:r>
          <a:r>
            <a:rPr kumimoji="1" lang="en-US" altLang="ja-JP" sz="1100" b="0" i="0" baseline="0">
              <a:solidFill>
                <a:schemeClr val="dk1"/>
              </a:solidFill>
              <a:effectLst/>
              <a:latin typeface="+mn-lt"/>
              <a:ea typeface="+mn-ea"/>
              <a:cs typeface="+mn-cs"/>
            </a:rPr>
            <a:t>104,557</a:t>
          </a:r>
          <a:r>
            <a:rPr kumimoji="1" lang="ja-JP" altLang="ja-JP" sz="1100" b="0" i="0" baseline="0">
              <a:solidFill>
                <a:schemeClr val="dk1"/>
              </a:solidFill>
              <a:effectLst/>
              <a:latin typeface="+mn-lt"/>
              <a:ea typeface="+mn-ea"/>
              <a:cs typeface="+mn-cs"/>
            </a:rPr>
            <a:t>円となっている。</a:t>
          </a:r>
          <a:r>
            <a:rPr kumimoji="1" lang="ja-JP" altLang="en-US" sz="1100" b="0" i="0" baseline="0">
              <a:solidFill>
                <a:schemeClr val="dk1"/>
              </a:solidFill>
              <a:effectLst/>
              <a:latin typeface="+mn-lt"/>
              <a:ea typeface="+mn-ea"/>
              <a:cs typeface="+mn-cs"/>
            </a:rPr>
            <a:t>吉田統合小学校整備事業</a:t>
          </a:r>
          <a:r>
            <a:rPr kumimoji="1" lang="ja-JP" altLang="ja-JP" sz="1100" b="0" i="0" baseline="0">
              <a:solidFill>
                <a:schemeClr val="dk1"/>
              </a:solidFill>
              <a:effectLst/>
              <a:latin typeface="+mn-lt"/>
              <a:ea typeface="+mn-ea"/>
              <a:cs typeface="+mn-cs"/>
            </a:rPr>
            <a:t>等の実施により、令和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45,632</a:t>
          </a:r>
          <a:r>
            <a:rPr kumimoji="1" lang="ja-JP" altLang="ja-JP" sz="1100" b="0" i="0" baseline="0">
              <a:solidFill>
                <a:schemeClr val="dk1"/>
              </a:solidFill>
              <a:effectLst/>
              <a:latin typeface="+mn-lt"/>
              <a:ea typeface="+mn-ea"/>
              <a:cs typeface="+mn-cs"/>
            </a:rPr>
            <a:t>円増加している。類似団体平均と比較すると</a:t>
          </a:r>
          <a:r>
            <a:rPr kumimoji="1" lang="en-US" altLang="ja-JP" sz="1100" b="0" i="0" baseline="0">
              <a:solidFill>
                <a:schemeClr val="dk1"/>
              </a:solidFill>
              <a:effectLst/>
              <a:latin typeface="+mn-lt"/>
              <a:ea typeface="+mn-ea"/>
              <a:cs typeface="+mn-cs"/>
            </a:rPr>
            <a:t>36,884</a:t>
          </a:r>
          <a:r>
            <a:rPr kumimoji="1" lang="ja-JP" altLang="ja-JP" sz="1100" b="0" i="0" baseline="0">
              <a:solidFill>
                <a:schemeClr val="dk1"/>
              </a:solidFill>
              <a:effectLst/>
              <a:latin typeface="+mn-lt"/>
              <a:ea typeface="+mn-ea"/>
              <a:cs typeface="+mn-cs"/>
            </a:rPr>
            <a:t>円多い結果となっており、類似団体平均を</a:t>
          </a:r>
          <a:r>
            <a:rPr kumimoji="1" lang="ja-JP" altLang="en-US" sz="1100" b="0" i="0" baseline="0">
              <a:solidFill>
                <a:schemeClr val="dk1"/>
              </a:solidFill>
              <a:effectLst/>
              <a:latin typeface="+mn-lt"/>
              <a:ea typeface="+mn-ea"/>
              <a:cs typeface="+mn-cs"/>
            </a:rPr>
            <a:t>大きく</a:t>
          </a:r>
          <a:r>
            <a:rPr kumimoji="1" lang="ja-JP" altLang="ja-JP" sz="1100" b="0" i="0" baseline="0">
              <a:solidFill>
                <a:schemeClr val="dk1"/>
              </a:solidFill>
              <a:effectLst/>
              <a:latin typeface="+mn-lt"/>
              <a:ea typeface="+mn-ea"/>
              <a:cs typeface="+mn-cs"/>
            </a:rPr>
            <a:t>上回っている。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また、商工費は、</a:t>
          </a:r>
          <a:r>
            <a:rPr kumimoji="1" lang="en-US" altLang="ja-JP" sz="1100" b="0" i="0" baseline="0">
              <a:solidFill>
                <a:schemeClr val="dk1"/>
              </a:solidFill>
              <a:effectLst/>
              <a:latin typeface="+mn-lt"/>
              <a:ea typeface="+mn-ea"/>
              <a:cs typeface="+mn-cs"/>
            </a:rPr>
            <a:t>33,443</a:t>
          </a:r>
          <a:r>
            <a:rPr kumimoji="1" lang="ja-JP" altLang="ja-JP" sz="1100" b="0" i="0" baseline="0">
              <a:solidFill>
                <a:schemeClr val="dk1"/>
              </a:solidFill>
              <a:effectLst/>
              <a:latin typeface="+mn-lt"/>
              <a:ea typeface="+mn-ea"/>
              <a:cs typeface="+mn-cs"/>
            </a:rPr>
            <a:t>円となっている。</a:t>
          </a:r>
          <a:r>
            <a:rPr kumimoji="1" lang="ja-JP" altLang="en-US" sz="1100" b="0" i="0" baseline="0">
              <a:solidFill>
                <a:schemeClr val="dk1"/>
              </a:solidFill>
              <a:effectLst/>
              <a:latin typeface="+mn-lt"/>
              <a:ea typeface="+mn-ea"/>
              <a:cs typeface="+mn-cs"/>
            </a:rPr>
            <a:t>道の駅津島熱田温泉整備事業</a:t>
          </a:r>
          <a:r>
            <a:rPr kumimoji="1" lang="ja-JP" altLang="ja-JP" sz="1100" b="0" i="0" baseline="0">
              <a:solidFill>
                <a:schemeClr val="dk1"/>
              </a:solidFill>
              <a:effectLst/>
              <a:latin typeface="+mn-lt"/>
              <a:ea typeface="+mn-ea"/>
              <a:cs typeface="+mn-cs"/>
            </a:rPr>
            <a:t>等の実施により、令和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11,881</a:t>
          </a:r>
          <a:r>
            <a:rPr kumimoji="1" lang="ja-JP" altLang="ja-JP" sz="1100" b="0" i="0" baseline="0">
              <a:solidFill>
                <a:schemeClr val="dk1"/>
              </a:solidFill>
              <a:effectLst/>
              <a:latin typeface="+mn-lt"/>
              <a:ea typeface="+mn-ea"/>
              <a:cs typeface="+mn-cs"/>
            </a:rPr>
            <a:t>円増加している。類似団体平均と比較すると</a:t>
          </a:r>
          <a:r>
            <a:rPr kumimoji="1" lang="en-US" altLang="ja-JP" sz="1100" b="0" i="0" baseline="0">
              <a:solidFill>
                <a:schemeClr val="dk1"/>
              </a:solidFill>
              <a:effectLst/>
              <a:latin typeface="+mn-lt"/>
              <a:ea typeface="+mn-ea"/>
              <a:cs typeface="+mn-cs"/>
            </a:rPr>
            <a:t>13,426</a:t>
          </a:r>
          <a:r>
            <a:rPr kumimoji="1" lang="ja-JP" altLang="ja-JP" sz="1100" b="0" i="0" baseline="0">
              <a:solidFill>
                <a:schemeClr val="dk1"/>
              </a:solidFill>
              <a:effectLst/>
              <a:latin typeface="+mn-lt"/>
              <a:ea typeface="+mn-ea"/>
              <a:cs typeface="+mn-cs"/>
            </a:rPr>
            <a:t>円多い結果となっており、類似団体平均を大きく上回っている。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一方で、民生費は、住民一人当たり</a:t>
          </a:r>
          <a:r>
            <a:rPr kumimoji="1" lang="en-US" altLang="ja-JP" sz="1100" b="0" i="0" baseline="0">
              <a:solidFill>
                <a:schemeClr val="dk1"/>
              </a:solidFill>
              <a:effectLst/>
              <a:latin typeface="+mn-lt"/>
              <a:ea typeface="+mn-ea"/>
              <a:cs typeface="+mn-cs"/>
            </a:rPr>
            <a:t>243,989</a:t>
          </a:r>
          <a:r>
            <a:rPr kumimoji="1" lang="ja-JP" altLang="ja-JP" sz="1100" b="0" i="0" baseline="0">
              <a:solidFill>
                <a:schemeClr val="dk1"/>
              </a:solidFill>
              <a:effectLst/>
              <a:latin typeface="+mn-lt"/>
              <a:ea typeface="+mn-ea"/>
              <a:cs typeface="+mn-cs"/>
            </a:rPr>
            <a:t>円となっており、令和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年度から比較すると</a:t>
          </a:r>
          <a:r>
            <a:rPr kumimoji="1" lang="en-US" altLang="ja-JP" sz="1100" b="0" i="0" baseline="0">
              <a:solidFill>
                <a:schemeClr val="dk1"/>
              </a:solidFill>
              <a:effectLst/>
              <a:latin typeface="+mn-lt"/>
              <a:ea typeface="+mn-ea"/>
              <a:cs typeface="+mn-cs"/>
            </a:rPr>
            <a:t>3,855</a:t>
          </a:r>
          <a:r>
            <a:rPr kumimoji="1" lang="ja-JP" altLang="ja-JP" sz="1100" b="0" i="0" baseline="0">
              <a:solidFill>
                <a:schemeClr val="dk1"/>
              </a:solidFill>
              <a:effectLst/>
              <a:latin typeface="+mn-lt"/>
              <a:ea typeface="+mn-ea"/>
              <a:cs typeface="+mn-cs"/>
            </a:rPr>
            <a:t>円減少している。これは、住民税非課税世帯等重点支援事業等に要する経費が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したことが主な要因である。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公債費は、住民一人当たり</a:t>
          </a:r>
          <a:r>
            <a:rPr kumimoji="1" lang="en-US" altLang="ja-JP" sz="1100" b="0" i="0" baseline="0">
              <a:solidFill>
                <a:schemeClr val="dk1"/>
              </a:solidFill>
              <a:effectLst/>
              <a:latin typeface="+mn-lt"/>
              <a:ea typeface="+mn-ea"/>
              <a:cs typeface="+mn-cs"/>
            </a:rPr>
            <a:t>71,803</a:t>
          </a:r>
          <a:r>
            <a:rPr kumimoji="1" lang="ja-JP" altLang="ja-JP" sz="1100" b="0" i="0" baseline="0">
              <a:solidFill>
                <a:schemeClr val="dk1"/>
              </a:solidFill>
              <a:effectLst/>
              <a:latin typeface="+mn-lt"/>
              <a:ea typeface="+mn-ea"/>
              <a:cs typeface="+mn-cs"/>
            </a:rPr>
            <a:t>円となっている。平成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月豪雨災害に係る災害復旧債</a:t>
          </a:r>
          <a:r>
            <a:rPr kumimoji="1" lang="ja-JP" altLang="en-US" sz="1100" b="0" i="0" baseline="0">
              <a:solidFill>
                <a:schemeClr val="dk1"/>
              </a:solidFill>
              <a:effectLst/>
              <a:latin typeface="+mn-lt"/>
              <a:ea typeface="+mn-ea"/>
              <a:cs typeface="+mn-cs"/>
            </a:rPr>
            <a:t>が減少したことにより</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15,552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している。類似団体平均と比較すると</a:t>
          </a:r>
          <a:r>
            <a:rPr kumimoji="1" lang="en-US" altLang="ja-JP" sz="1100" b="0" i="0" baseline="0">
              <a:solidFill>
                <a:schemeClr val="dk1"/>
              </a:solidFill>
              <a:effectLst/>
              <a:latin typeface="+mn-lt"/>
              <a:ea typeface="+mn-ea"/>
              <a:cs typeface="+mn-cs"/>
            </a:rPr>
            <a:t>6,846</a:t>
          </a:r>
          <a:r>
            <a:rPr kumimoji="1" lang="ja-JP" altLang="ja-JP" sz="1100" b="0" i="0" baseline="0">
              <a:solidFill>
                <a:schemeClr val="dk1"/>
              </a:solidFill>
              <a:effectLst/>
              <a:latin typeface="+mn-lt"/>
              <a:ea typeface="+mn-ea"/>
              <a:cs typeface="+mn-cs"/>
            </a:rPr>
            <a:t>円多い結果となっており、類似団体平均を上回る状況が続いている。今後も計画的な地方債の発行に努め、後年度に過度の負担を残さないよう健全な財政運営に努める。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用地売却による財産収入</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等により、実質収支比率は</a:t>
          </a:r>
          <a:r>
            <a:rPr kumimoji="1" lang="en-US" altLang="ja-JP" sz="1100" b="0" i="0" baseline="0">
              <a:solidFill>
                <a:schemeClr val="dk1"/>
              </a:solidFill>
              <a:effectLst/>
              <a:latin typeface="+mn-lt"/>
              <a:ea typeface="+mn-ea"/>
              <a:cs typeface="+mn-cs"/>
            </a:rPr>
            <a:t>0.92</a:t>
          </a:r>
          <a:r>
            <a:rPr kumimoji="1" lang="ja-JP" altLang="ja-JP" sz="1100" b="0" i="0" baseline="0">
              <a:solidFill>
                <a:schemeClr val="dk1"/>
              </a:solidFill>
              <a:effectLst/>
              <a:latin typeface="+mn-lt"/>
              <a:ea typeface="+mn-ea"/>
              <a:cs typeface="+mn-cs"/>
            </a:rPr>
            <a:t>ポイント上昇し、実質単年度収支は黒字となった。</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a:t>
          </a:r>
          <a:r>
            <a:rPr kumimoji="1" lang="ja-JP" altLang="en-US" sz="1100" b="0" i="0" baseline="0">
              <a:solidFill>
                <a:schemeClr val="dk1"/>
              </a:solidFill>
              <a:effectLst/>
              <a:latin typeface="+mn-lt"/>
              <a:ea typeface="+mn-ea"/>
              <a:cs typeface="+mn-cs"/>
            </a:rPr>
            <a:t>剰余金を積み立てたことにより</a:t>
          </a:r>
          <a:r>
            <a:rPr kumimoji="1" lang="ja-JP" altLang="ja-JP" sz="1100" b="0" i="0" baseline="0">
              <a:solidFill>
                <a:schemeClr val="dk1"/>
              </a:solidFill>
              <a:effectLst/>
              <a:latin typeface="+mn-lt"/>
              <a:ea typeface="+mn-ea"/>
              <a:cs typeface="+mn-cs"/>
            </a:rPr>
            <a:t>、標準財政規模比は</a:t>
          </a:r>
          <a:r>
            <a:rPr kumimoji="1" lang="en-US" altLang="ja-JP" sz="1100" b="0" i="0" baseline="0">
              <a:solidFill>
                <a:schemeClr val="dk1"/>
              </a:solidFill>
              <a:effectLst/>
              <a:latin typeface="+mn-lt"/>
              <a:ea typeface="+mn-ea"/>
              <a:cs typeface="+mn-cs"/>
            </a:rPr>
            <a:t>2.21</a:t>
          </a:r>
          <a:r>
            <a:rPr kumimoji="1" lang="ja-JP" altLang="en-US" sz="1100" b="0" i="0" baseline="0">
              <a:solidFill>
                <a:schemeClr val="dk1"/>
              </a:solidFill>
              <a:effectLst/>
              <a:latin typeface="+mn-lt"/>
              <a:ea typeface="+mn-ea"/>
              <a:cs typeface="+mn-cs"/>
            </a:rPr>
            <a:t>ポイント上昇し、</a:t>
          </a:r>
          <a:r>
            <a:rPr kumimoji="1" lang="en-US" altLang="ja-JP" sz="1100" b="0" i="0" baseline="0">
              <a:solidFill>
                <a:schemeClr val="dk1"/>
              </a:solidFill>
              <a:effectLst/>
              <a:latin typeface="+mn-lt"/>
              <a:ea typeface="+mn-ea"/>
              <a:cs typeface="+mn-cs"/>
            </a:rPr>
            <a:t>19.76</a:t>
          </a:r>
          <a:r>
            <a:rPr kumimoji="1" lang="ja-JP" altLang="ja-JP" sz="1100" b="0" i="0" baseline="0">
              <a:solidFill>
                <a:schemeClr val="dk1"/>
              </a:solidFill>
              <a:effectLst/>
              <a:latin typeface="+mn-lt"/>
              <a:ea typeface="+mn-ea"/>
              <a:cs typeface="+mn-cs"/>
            </a:rPr>
            <a:t>％となっている。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行政経営改革プランの方針に基づき、限りある行政資源を最適配分し、有効活用した施策の選択と集中による行政経営に取り組むことで適正水準への回復に努める。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年度末で住宅新築資金等貸付事業特別会計</a:t>
          </a:r>
          <a:r>
            <a:rPr kumimoji="1" lang="ja-JP" altLang="en-US" sz="1100" b="0" i="0" baseline="0">
              <a:solidFill>
                <a:schemeClr val="dk1"/>
              </a:solidFill>
              <a:effectLst/>
              <a:latin typeface="+mn-lt"/>
              <a:ea typeface="+mn-ea"/>
              <a:cs typeface="+mn-cs"/>
            </a:rPr>
            <a:t>が会計閉鎖したため</a:t>
          </a:r>
          <a:r>
            <a:rPr kumimoji="1" lang="ja-JP" altLang="ja-JP" sz="1100" b="0" i="0" baseline="0">
              <a:solidFill>
                <a:schemeClr val="dk1"/>
              </a:solidFill>
              <a:effectLst/>
              <a:latin typeface="+mn-lt"/>
              <a:ea typeface="+mn-ea"/>
              <a:cs typeface="+mn-cs"/>
            </a:rPr>
            <a:t>、慢性的に発生していた赤字会計は解消された。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しかしながら、介護老人保健施設事業会計</a:t>
          </a:r>
          <a:r>
            <a:rPr kumimoji="1" lang="ja-JP" altLang="en-US" sz="1100" b="0" i="0" baseline="0">
              <a:solidFill>
                <a:schemeClr val="dk1"/>
              </a:solidFill>
              <a:effectLst/>
              <a:latin typeface="+mn-lt"/>
              <a:ea typeface="+mn-ea"/>
              <a:cs typeface="+mn-cs"/>
            </a:rPr>
            <a:t>、下水道事業会計</a:t>
          </a:r>
          <a:r>
            <a:rPr kumimoji="1" lang="ja-JP" altLang="ja-JP" sz="1100" b="0" i="0" baseline="0">
              <a:solidFill>
                <a:schemeClr val="dk1"/>
              </a:solidFill>
              <a:effectLst/>
              <a:latin typeface="+mn-lt"/>
              <a:ea typeface="+mn-ea"/>
              <a:cs typeface="+mn-cs"/>
            </a:rPr>
            <a:t>については、資金不足が生じないよう一般会計から繰出を行って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また、他の公営企業も黒字額の大半を企業会計の資金剰余額が占めて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、病院などの経営状況によっては、赤字額が大幅に増加する可能性もある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引き続き、公営企業の健全な経営に努める</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52749715</v>
      </c>
      <c r="BO4" s="449"/>
      <c r="BP4" s="449"/>
      <c r="BQ4" s="449"/>
      <c r="BR4" s="449"/>
      <c r="BS4" s="449"/>
      <c r="BT4" s="449"/>
      <c r="BU4" s="450"/>
      <c r="BV4" s="448">
        <v>49935330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9.6</v>
      </c>
      <c r="CU4" s="589"/>
      <c r="CV4" s="589"/>
      <c r="CW4" s="589"/>
      <c r="CX4" s="589"/>
      <c r="CY4" s="589"/>
      <c r="CZ4" s="589"/>
      <c r="DA4" s="590"/>
      <c r="DB4" s="588">
        <v>8.6999999999999993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49498567</v>
      </c>
      <c r="BO5" s="420"/>
      <c r="BP5" s="420"/>
      <c r="BQ5" s="420"/>
      <c r="BR5" s="420"/>
      <c r="BS5" s="420"/>
      <c r="BT5" s="420"/>
      <c r="BU5" s="421"/>
      <c r="BV5" s="419">
        <v>46528835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91.6</v>
      </c>
      <c r="CU5" s="417"/>
      <c r="CV5" s="417"/>
      <c r="CW5" s="417"/>
      <c r="CX5" s="417"/>
      <c r="CY5" s="417"/>
      <c r="CZ5" s="417"/>
      <c r="DA5" s="418"/>
      <c r="DB5" s="416">
        <v>90.9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3251148</v>
      </c>
      <c r="BO6" s="420"/>
      <c r="BP6" s="420"/>
      <c r="BQ6" s="420"/>
      <c r="BR6" s="420"/>
      <c r="BS6" s="420"/>
      <c r="BT6" s="420"/>
      <c r="BU6" s="421"/>
      <c r="BV6" s="419">
        <v>3406495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91.8</v>
      </c>
      <c r="CU6" s="563"/>
      <c r="CV6" s="563"/>
      <c r="CW6" s="563"/>
      <c r="CX6" s="563"/>
      <c r="CY6" s="563"/>
      <c r="CZ6" s="563"/>
      <c r="DA6" s="564"/>
      <c r="DB6" s="562">
        <v>91.2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790118</v>
      </c>
      <c r="BO7" s="420"/>
      <c r="BP7" s="420"/>
      <c r="BQ7" s="420"/>
      <c r="BR7" s="420"/>
      <c r="BS7" s="420"/>
      <c r="BT7" s="420"/>
      <c r="BU7" s="421"/>
      <c r="BV7" s="419">
        <v>1138534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25608016</v>
      </c>
      <c r="CU7" s="420"/>
      <c r="CV7" s="420"/>
      <c r="CW7" s="420"/>
      <c r="CX7" s="420"/>
      <c r="CY7" s="420"/>
      <c r="CZ7" s="420"/>
      <c r="DA7" s="421"/>
      <c r="DB7" s="419">
        <v>26111631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2461030</v>
      </c>
      <c r="BO8" s="420"/>
      <c r="BP8" s="420"/>
      <c r="BQ8" s="420"/>
      <c r="BR8" s="420"/>
      <c r="BS8" s="420"/>
      <c r="BT8" s="420"/>
      <c r="BU8" s="421"/>
      <c r="BV8" s="419">
        <v>2267961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0.34</v>
      </c>
      <c r="CU8" s="523"/>
      <c r="CV8" s="523"/>
      <c r="CW8" s="523"/>
      <c r="CX8" s="523"/>
      <c r="CY8" s="523"/>
      <c r="CZ8" s="523"/>
      <c r="DA8" s="524"/>
      <c r="DB8" s="522">
        <v>0.33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70809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193069</v>
      </c>
      <c r="BO9" s="420"/>
      <c r="BP9" s="420"/>
      <c r="BQ9" s="420"/>
      <c r="BR9" s="420"/>
      <c r="BS9" s="420"/>
      <c r="BT9" s="420"/>
      <c r="BU9" s="421"/>
      <c r="BV9" s="419">
        <v>336066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14.2</v>
      </c>
      <c r="CU9" s="417"/>
      <c r="CV9" s="417"/>
      <c r="CW9" s="417"/>
      <c r="CX9" s="417"/>
      <c r="CY9" s="417"/>
      <c r="CZ9" s="417"/>
      <c r="DA9" s="418"/>
      <c r="DB9" s="416">
        <v>17.5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77465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478600</v>
      </c>
      <c r="BO10" s="420"/>
      <c r="BP10" s="420"/>
      <c r="BQ10" s="420"/>
      <c r="BR10" s="420"/>
      <c r="BS10" s="420"/>
      <c r="BT10" s="420"/>
      <c r="BU10" s="421"/>
      <c r="BV10" s="419">
        <v>200000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478</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66981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66275</v>
      </c>
      <c r="S13" s="507"/>
      <c r="T13" s="507"/>
      <c r="U13" s="507"/>
      <c r="V13" s="508"/>
      <c r="W13" s="509" t="s">
        <v>131</v>
      </c>
      <c r="X13" s="405"/>
      <c r="Y13" s="405"/>
      <c r="Z13" s="405"/>
      <c r="AA13" s="405"/>
      <c r="AB13" s="406"/>
      <c r="AC13" s="372">
        <v>5949</v>
      </c>
      <c r="AD13" s="373"/>
      <c r="AE13" s="373"/>
      <c r="AF13" s="373"/>
      <c r="AG13" s="374"/>
      <c r="AH13" s="372">
        <v>6593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672147</v>
      </c>
      <c r="BO13" s="420"/>
      <c r="BP13" s="420"/>
      <c r="BQ13" s="420"/>
      <c r="BR13" s="420"/>
      <c r="BS13" s="420"/>
      <c r="BT13" s="420"/>
      <c r="BU13" s="421"/>
      <c r="BV13" s="419">
        <v>536066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6.2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68585</v>
      </c>
      <c r="S14" s="507"/>
      <c r="T14" s="507"/>
      <c r="U14" s="507"/>
      <c r="V14" s="508"/>
      <c r="W14" s="510"/>
      <c r="X14" s="408"/>
      <c r="Y14" s="408"/>
      <c r="Z14" s="408"/>
      <c r="AA14" s="408"/>
      <c r="AB14" s="409"/>
      <c r="AC14" s="499">
        <v>18.100000000000001</v>
      </c>
      <c r="AD14" s="500"/>
      <c r="AE14" s="500"/>
      <c r="AF14" s="500"/>
      <c r="AG14" s="501"/>
      <c r="AH14" s="499">
        <v>18.8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67978</v>
      </c>
      <c r="S15" s="507"/>
      <c r="T15" s="507"/>
      <c r="U15" s="507"/>
      <c r="V15" s="508"/>
      <c r="W15" s="509" t="s">
        <v>137</v>
      </c>
      <c r="X15" s="405"/>
      <c r="Y15" s="405"/>
      <c r="Z15" s="405"/>
      <c r="AA15" s="405"/>
      <c r="AB15" s="406"/>
      <c r="AC15" s="372">
        <v>4878</v>
      </c>
      <c r="AD15" s="373"/>
      <c r="AE15" s="373"/>
      <c r="AF15" s="373"/>
      <c r="AG15" s="374"/>
      <c r="AH15" s="372">
        <v>5142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8187203</v>
      </c>
      <c r="BO15" s="449"/>
      <c r="BP15" s="449"/>
      <c r="BQ15" s="449"/>
      <c r="BR15" s="449"/>
      <c r="BS15" s="449"/>
      <c r="BT15" s="449"/>
      <c r="BU15" s="450"/>
      <c r="BV15" s="448">
        <v>7947336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14.8</v>
      </c>
      <c r="AD16" s="500"/>
      <c r="AE16" s="500"/>
      <c r="AF16" s="500"/>
      <c r="AG16" s="501"/>
      <c r="AH16" s="499">
        <v>14.6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23568108</v>
      </c>
      <c r="BO16" s="420"/>
      <c r="BP16" s="420"/>
      <c r="BQ16" s="420"/>
      <c r="BR16" s="420"/>
      <c r="BS16" s="420"/>
      <c r="BT16" s="420"/>
      <c r="BU16" s="421"/>
      <c r="BV16" s="419">
        <v>23973102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22105</v>
      </c>
      <c r="AD17" s="373"/>
      <c r="AE17" s="373"/>
      <c r="AF17" s="373"/>
      <c r="AG17" s="374"/>
      <c r="AH17" s="372">
        <v>23387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10306525</v>
      </c>
      <c r="BO17" s="420"/>
      <c r="BP17" s="420"/>
      <c r="BQ17" s="420"/>
      <c r="BR17" s="420"/>
      <c r="BS17" s="420"/>
      <c r="BT17" s="420"/>
      <c r="BU17" s="421"/>
      <c r="BV17" s="419">
        <v>9990731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468.16</v>
      </c>
      <c r="M18" s="472"/>
      <c r="N18" s="472"/>
      <c r="O18" s="472"/>
      <c r="P18" s="472"/>
      <c r="Q18" s="472"/>
      <c r="R18" s="473"/>
      <c r="S18" s="473"/>
      <c r="T18" s="473"/>
      <c r="U18" s="473"/>
      <c r="V18" s="474"/>
      <c r="W18" s="490"/>
      <c r="X18" s="491"/>
      <c r="Y18" s="491"/>
      <c r="Z18" s="491"/>
      <c r="AA18" s="491"/>
      <c r="AB18" s="515"/>
      <c r="AC18" s="389">
        <v>67.099999999999994</v>
      </c>
      <c r="AD18" s="390"/>
      <c r="AE18" s="390"/>
      <c r="AF18" s="390"/>
      <c r="AG18" s="475"/>
      <c r="AH18" s="389">
        <v>66.599999999999994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24078345</v>
      </c>
      <c r="BO18" s="420"/>
      <c r="BP18" s="420"/>
      <c r="BQ18" s="420"/>
      <c r="BR18" s="420"/>
      <c r="BS18" s="420"/>
      <c r="BT18" s="420"/>
      <c r="BU18" s="421"/>
      <c r="BV18" s="419">
        <v>24107532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151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33200990</v>
      </c>
      <c r="BO19" s="420"/>
      <c r="BP19" s="420"/>
      <c r="BQ19" s="420"/>
      <c r="BR19" s="420"/>
      <c r="BS19" s="420"/>
      <c r="BT19" s="420"/>
      <c r="BU19" s="421"/>
      <c r="BV19" s="419">
        <v>33776036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31452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30924718</v>
      </c>
      <c r="BO22" s="449"/>
      <c r="BP22" s="449"/>
      <c r="BQ22" s="449"/>
      <c r="BR22" s="449"/>
      <c r="BS22" s="449"/>
      <c r="BT22" s="449"/>
      <c r="BU22" s="450"/>
      <c r="BV22" s="448">
        <v>29710618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18563571</v>
      </c>
      <c r="BO23" s="420"/>
      <c r="BP23" s="420"/>
      <c r="BQ23" s="420"/>
      <c r="BR23" s="420"/>
      <c r="BS23" s="420"/>
      <c r="BT23" s="420"/>
      <c r="BU23" s="421"/>
      <c r="BV23" s="419">
        <v>18969628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8550</v>
      </c>
      <c r="R24" s="373"/>
      <c r="S24" s="373"/>
      <c r="T24" s="373"/>
      <c r="U24" s="373"/>
      <c r="V24" s="374"/>
      <c r="W24" s="462"/>
      <c r="X24" s="399"/>
      <c r="Y24" s="400"/>
      <c r="Z24" s="375" t="s">
        <v>162</v>
      </c>
      <c r="AA24" s="376"/>
      <c r="AB24" s="376"/>
      <c r="AC24" s="376"/>
      <c r="AD24" s="376"/>
      <c r="AE24" s="376"/>
      <c r="AF24" s="376"/>
      <c r="AG24" s="377"/>
      <c r="AH24" s="372">
        <v>527</v>
      </c>
      <c r="AI24" s="373"/>
      <c r="AJ24" s="373"/>
      <c r="AK24" s="373"/>
      <c r="AL24" s="374"/>
      <c r="AM24" s="372">
        <v>1637389</v>
      </c>
      <c r="AN24" s="373"/>
      <c r="AO24" s="373"/>
      <c r="AP24" s="373"/>
      <c r="AQ24" s="373"/>
      <c r="AR24" s="374"/>
      <c r="AS24" s="372">
        <v>3107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28656556</v>
      </c>
      <c r="BO24" s="420"/>
      <c r="BP24" s="420"/>
      <c r="BQ24" s="420"/>
      <c r="BR24" s="420"/>
      <c r="BS24" s="420"/>
      <c r="BT24" s="420"/>
      <c r="BU24" s="421"/>
      <c r="BV24" s="419">
        <v>27129308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6780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9034879</v>
      </c>
      <c r="BO25" s="449"/>
      <c r="BP25" s="449"/>
      <c r="BQ25" s="449"/>
      <c r="BR25" s="449"/>
      <c r="BS25" s="449"/>
      <c r="BT25" s="449"/>
      <c r="BU25" s="450"/>
      <c r="BV25" s="448">
        <v>8599164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5970</v>
      </c>
      <c r="R26" s="373"/>
      <c r="S26" s="373"/>
      <c r="T26" s="373"/>
      <c r="U26" s="373"/>
      <c r="V26" s="374"/>
      <c r="W26" s="462"/>
      <c r="X26" s="399"/>
      <c r="Y26" s="400"/>
      <c r="Z26" s="375" t="s">
        <v>168</v>
      </c>
      <c r="AA26" s="430"/>
      <c r="AB26" s="430"/>
      <c r="AC26" s="430"/>
      <c r="AD26" s="430"/>
      <c r="AE26" s="430"/>
      <c r="AF26" s="430"/>
      <c r="AG26" s="431"/>
      <c r="AH26" s="372">
        <v>21</v>
      </c>
      <c r="AI26" s="373"/>
      <c r="AJ26" s="373"/>
      <c r="AK26" s="373"/>
      <c r="AL26" s="374"/>
      <c r="AM26" s="372">
        <v>66717</v>
      </c>
      <c r="AN26" s="373"/>
      <c r="AO26" s="373"/>
      <c r="AP26" s="373"/>
      <c r="AQ26" s="373"/>
      <c r="AR26" s="374"/>
      <c r="AS26" s="372">
        <v>3177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4370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23622</v>
      </c>
      <c r="AN27" s="373"/>
      <c r="AO27" s="373"/>
      <c r="AP27" s="373"/>
      <c r="AQ27" s="373"/>
      <c r="AR27" s="374"/>
      <c r="AS27" s="372">
        <v>3937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940000</v>
      </c>
      <c r="BO27" s="454"/>
      <c r="BP27" s="454"/>
      <c r="BQ27" s="454"/>
      <c r="BR27" s="454"/>
      <c r="BS27" s="454"/>
      <c r="BT27" s="454"/>
      <c r="BU27" s="455"/>
      <c r="BV27" s="453">
        <v>939000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3730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5060900</v>
      </c>
      <c r="BO28" s="449"/>
      <c r="BP28" s="449"/>
      <c r="BQ28" s="449"/>
      <c r="BR28" s="449"/>
      <c r="BS28" s="449"/>
      <c r="BT28" s="449"/>
      <c r="BU28" s="450"/>
      <c r="BV28" s="448">
        <v>4582300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22</v>
      </c>
      <c r="M29" s="373"/>
      <c r="N29" s="373"/>
      <c r="O29" s="373"/>
      <c r="P29" s="374"/>
      <c r="Q29" s="372">
        <v>3540</v>
      </c>
      <c r="R29" s="373"/>
      <c r="S29" s="373"/>
      <c r="T29" s="373"/>
      <c r="U29" s="373"/>
      <c r="V29" s="374"/>
      <c r="W29" s="463"/>
      <c r="X29" s="464"/>
      <c r="Y29" s="465"/>
      <c r="Z29" s="375" t="s">
        <v>177</v>
      </c>
      <c r="AA29" s="376"/>
      <c r="AB29" s="376"/>
      <c r="AC29" s="376"/>
      <c r="AD29" s="376"/>
      <c r="AE29" s="376"/>
      <c r="AF29" s="376"/>
      <c r="AG29" s="377"/>
      <c r="AH29" s="372">
        <v>533</v>
      </c>
      <c r="AI29" s="373"/>
      <c r="AJ29" s="373"/>
      <c r="AK29" s="373"/>
      <c r="AL29" s="374"/>
      <c r="AM29" s="372">
        <v>1661011</v>
      </c>
      <c r="AN29" s="373"/>
      <c r="AO29" s="373"/>
      <c r="AP29" s="373"/>
      <c r="AQ29" s="373"/>
      <c r="AR29" s="374"/>
      <c r="AS29" s="372">
        <v>3116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2534308</v>
      </c>
      <c r="BO29" s="420"/>
      <c r="BP29" s="420"/>
      <c r="BQ29" s="420"/>
      <c r="BR29" s="420"/>
      <c r="BS29" s="420"/>
      <c r="BT29" s="420"/>
      <c r="BU29" s="421"/>
      <c r="BV29" s="419">
        <v>2432300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12912876</v>
      </c>
      <c r="BO30" s="454"/>
      <c r="BP30" s="454"/>
      <c r="BQ30" s="454"/>
      <c r="BR30" s="454"/>
      <c r="BS30" s="454"/>
      <c r="BT30" s="454"/>
      <c r="BU30" s="455"/>
      <c r="BV30" s="453">
        <v>12201910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宇和島地区広域事務組合(一般会計)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うわじま産業振興公社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国民健康保険（直営診療施設勘定）特別会計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IF('各会計、関係団体の財政状況及び健全化判断比率'!B34="","",'各会計、関係団体の財政状況及び健全化判断比率'!B34)</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宇和島地区広域事務組合(介護保険施設事業会計)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愛媛県信用保証協会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IF('各会計、関係団体の財政状況及び健全化判断比率'!B35="","",'各会計、関係団体の財政状況及び健全化判断比率'!B35)</f>
        <v>介護老人保健施設事業会計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南予水道企業団</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介護保険（保険事業勘定）特別会計</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IF('各会計、関係団体の財政状況及び健全化判断比率'!B36="","",'各会計、関係団体の財政状況及び健全化判断比率'!B36)</f>
        <v>下水道事業会計(公共下水道)</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津島水道企業団</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7</v>
      </c>
      <c r="V38" s="367"/>
      <c r="W38" s="368" t="str">
        <f>IF('各会計、関係団体の財政状況及び健全化判断比率'!B32="","",'各会計、関係団体の財政状況及び健全化判断比率'!B32)</f>
        <v>介護保険（介護サービス事業勘定）特別会計</v>
      </c>
      <c r="X38" s="368"/>
      <c r="Y38" s="368"/>
      <c r="Z38" s="368"/>
      <c r="AA38" s="368"/>
      <c r="AB38" s="368"/>
      <c r="AC38" s="368"/>
      <c r="AD38" s="368"/>
      <c r="AE38" s="368"/>
      <c r="AF38" s="368"/>
      <c r="AG38" s="368"/>
      <c r="AH38" s="368"/>
      <c r="AI38" s="368"/>
      <c r="AJ38" s="368"/>
      <c r="AK38" s="368"/>
      <c r="AL38" s="169"/>
      <c r="AM38" s="367">
        <f t="shared" si="0"/>
        <v>12</v>
      </c>
      <c r="AN38" s="367"/>
      <c r="AO38" s="368" t="str">
        <f>IF('各会計、関係団体の財政状況及び健全化判断比率'!B37="","",'各会計、関係団体の財政状況及び健全化判断比率'!B37)</f>
        <v>下水道事業会計(小規模下水道)</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愛媛県後期高齢者医療広域連合(一般会計)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愛媛県後期高齢者医療広域連合(後期高齢者医療特別会計)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愛媛県地方税滞納整理機構</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VjmI3w47nIVW+SgjgFmBJUVaOkoDYhuRqTYxTnYc8gNMxpkl3LLNP1m0YDAxjY8o/U30BL0Uo4IAkzh68Fd5Q==" saltValue="OTC9EZ2Le+ATB7oHhjkb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536</v>
      </c>
      <c r="D34" s="1151"/>
      <c r="E34" s="1152"/>
      <c r="F34" s="32">
        <v>34.14</v>
      </c>
      <c r="G34" s="33">
        <v>31.92</v>
      </c>
      <c r="H34" s="33">
        <v>34.64</v>
      </c>
      <c r="I34" s="33">
        <v>31.35</v>
      </c>
      <c r="J34" s="34">
        <v>26.37</v>
      </c>
      <c r="K34" s="22"/>
      <c r="L34" s="22"/>
      <c r="M34" s="22"/>
      <c r="N34" s="22"/>
      <c r="O34" s="22"/>
      <c r="P34" s="22"/>
    </row>
    <row r="35" spans="1:16" ht="39" customHeight="1" x14ac:dyDescent="0.15">
      <c r="A35" s="22"/>
      <c r="B35" s="35"/>
      <c r="C35" s="1145" t="s">
        <v>537</v>
      </c>
      <c r="D35" s="1146"/>
      <c r="E35" s="1147"/>
      <c r="F35" s="36">
        <v>7.68</v>
      </c>
      <c r="G35" s="37">
        <v>8.73</v>
      </c>
      <c r="H35" s="37">
        <v>8.09</v>
      </c>
      <c r="I35" s="37">
        <v>8.68</v>
      </c>
      <c r="J35" s="38">
        <v>9.6</v>
      </c>
      <c r="K35" s="22"/>
      <c r="L35" s="22"/>
      <c r="M35" s="22"/>
      <c r="N35" s="22"/>
      <c r="O35" s="22"/>
      <c r="P35" s="22"/>
    </row>
    <row r="36" spans="1:16" ht="39" customHeight="1" x14ac:dyDescent="0.15">
      <c r="A36" s="22"/>
      <c r="B36" s="35"/>
      <c r="C36" s="1145" t="s">
        <v>538</v>
      </c>
      <c r="D36" s="1146"/>
      <c r="E36" s="1147"/>
      <c r="F36" s="36">
        <v>10.75</v>
      </c>
      <c r="G36" s="37">
        <v>8.3699999999999992</v>
      </c>
      <c r="H36" s="37">
        <v>9.31</v>
      </c>
      <c r="I36" s="37">
        <v>7.06</v>
      </c>
      <c r="J36" s="38">
        <v>7.17</v>
      </c>
      <c r="K36" s="22"/>
      <c r="L36" s="22"/>
      <c r="M36" s="22"/>
      <c r="N36" s="22"/>
      <c r="O36" s="22"/>
      <c r="P36" s="22"/>
    </row>
    <row r="37" spans="1:16" ht="39" customHeight="1" x14ac:dyDescent="0.15">
      <c r="A37" s="22"/>
      <c r="B37" s="35"/>
      <c r="C37" s="1145" t="s">
        <v>539</v>
      </c>
      <c r="D37" s="1146"/>
      <c r="E37" s="1147"/>
      <c r="F37" s="36">
        <v>3.1</v>
      </c>
      <c r="G37" s="37">
        <v>2.93</v>
      </c>
      <c r="H37" s="37">
        <v>2.64</v>
      </c>
      <c r="I37" s="37">
        <v>1.97</v>
      </c>
      <c r="J37" s="38">
        <v>1.9</v>
      </c>
      <c r="K37" s="22"/>
      <c r="L37" s="22"/>
      <c r="M37" s="22"/>
      <c r="N37" s="22"/>
      <c r="O37" s="22"/>
      <c r="P37" s="22"/>
    </row>
    <row r="38" spans="1:16" ht="39" customHeight="1" x14ac:dyDescent="0.15">
      <c r="A38" s="22"/>
      <c r="B38" s="35"/>
      <c r="C38" s="1145" t="s">
        <v>540</v>
      </c>
      <c r="D38" s="1146"/>
      <c r="E38" s="1147"/>
      <c r="F38" s="36">
        <v>0.28000000000000003</v>
      </c>
      <c r="G38" s="37">
        <v>1</v>
      </c>
      <c r="H38" s="37">
        <v>1.49</v>
      </c>
      <c r="I38" s="37">
        <v>1.76</v>
      </c>
      <c r="J38" s="38">
        <v>1.47</v>
      </c>
      <c r="K38" s="22"/>
      <c r="L38" s="22"/>
      <c r="M38" s="22"/>
      <c r="N38" s="22"/>
      <c r="O38" s="22"/>
      <c r="P38" s="22"/>
    </row>
    <row r="39" spans="1:16" ht="39" customHeight="1" x14ac:dyDescent="0.15">
      <c r="A39" s="22"/>
      <c r="B39" s="35"/>
      <c r="C39" s="1145" t="s">
        <v>541</v>
      </c>
      <c r="D39" s="1146"/>
      <c r="E39" s="1147"/>
      <c r="F39" s="36">
        <v>0.33</v>
      </c>
      <c r="G39" s="37">
        <v>0.15</v>
      </c>
      <c r="H39" s="37">
        <v>0.44</v>
      </c>
      <c r="I39" s="37">
        <v>0.41</v>
      </c>
      <c r="J39" s="38">
        <v>0.23</v>
      </c>
      <c r="K39" s="22"/>
      <c r="L39" s="22"/>
      <c r="M39" s="22"/>
      <c r="N39" s="22"/>
      <c r="O39" s="22"/>
      <c r="P39" s="22"/>
    </row>
    <row r="40" spans="1:16" ht="39" customHeight="1" x14ac:dyDescent="0.15">
      <c r="A40" s="22"/>
      <c r="B40" s="35"/>
      <c r="C40" s="1145" t="s">
        <v>542</v>
      </c>
      <c r="D40" s="1146"/>
      <c r="E40" s="1147"/>
      <c r="F40" s="36">
        <v>0.15</v>
      </c>
      <c r="G40" s="37">
        <v>0.14000000000000001</v>
      </c>
      <c r="H40" s="37">
        <v>0.16</v>
      </c>
      <c r="I40" s="37">
        <v>0.17</v>
      </c>
      <c r="J40" s="38">
        <v>0.23</v>
      </c>
      <c r="K40" s="22"/>
      <c r="L40" s="22"/>
      <c r="M40" s="22"/>
      <c r="N40" s="22"/>
      <c r="O40" s="22"/>
      <c r="P40" s="22"/>
    </row>
    <row r="41" spans="1:16" ht="39" customHeight="1" x14ac:dyDescent="0.15">
      <c r="A41" s="22"/>
      <c r="B41" s="35"/>
      <c r="C41" s="1145" t="s">
        <v>543</v>
      </c>
      <c r="D41" s="1146"/>
      <c r="E41" s="1147"/>
      <c r="F41" s="36" t="s">
        <v>492</v>
      </c>
      <c r="G41" s="37" t="s">
        <v>492</v>
      </c>
      <c r="H41" s="37" t="s">
        <v>492</v>
      </c>
      <c r="I41" s="37" t="s">
        <v>492</v>
      </c>
      <c r="J41" s="38">
        <v>0.18</v>
      </c>
      <c r="K41" s="22"/>
      <c r="L41" s="22"/>
      <c r="M41" s="22"/>
      <c r="N41" s="22"/>
      <c r="O41" s="22"/>
      <c r="P41" s="22"/>
    </row>
    <row r="42" spans="1:16" ht="39" customHeight="1" x14ac:dyDescent="0.15">
      <c r="A42" s="22"/>
      <c r="B42" s="39"/>
      <c r="C42" s="1145" t="s">
        <v>544</v>
      </c>
      <c r="D42" s="1146"/>
      <c r="E42" s="1147"/>
      <c r="F42" s="36" t="s">
        <v>545</v>
      </c>
      <c r="G42" s="37" t="s">
        <v>546</v>
      </c>
      <c r="H42" s="37" t="s">
        <v>547</v>
      </c>
      <c r="I42" s="37" t="s">
        <v>492</v>
      </c>
      <c r="J42" s="38" t="s">
        <v>492</v>
      </c>
      <c r="K42" s="22"/>
      <c r="L42" s="22"/>
      <c r="M42" s="22"/>
      <c r="N42" s="22"/>
      <c r="O42" s="22"/>
      <c r="P42" s="22"/>
    </row>
    <row r="43" spans="1:16" ht="39" customHeight="1" thickBot="1" x14ac:dyDescent="0.2">
      <c r="A43" s="22"/>
      <c r="B43" s="40"/>
      <c r="C43" s="1148" t="s">
        <v>548</v>
      </c>
      <c r="D43" s="1149"/>
      <c r="E43" s="1150"/>
      <c r="F43" s="41">
        <v>0.1</v>
      </c>
      <c r="G43" s="42">
        <v>0.16</v>
      </c>
      <c r="H43" s="42">
        <v>0.21</v>
      </c>
      <c r="I43" s="42">
        <v>0.18</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FoOCX5qY3wcVg8efQ5o7RJEzms6nsqFsl+kHXcAYrHY253mOQ4HjAJixaqgly85NK01aiacCO8L/HkcpQpQWQ==" saltValue="dVWQVMNUNSIcZwsgjaJR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4772</v>
      </c>
      <c r="L45" s="60">
        <v>5629</v>
      </c>
      <c r="M45" s="60">
        <v>5818</v>
      </c>
      <c r="N45" s="60">
        <v>5991</v>
      </c>
      <c r="O45" s="61">
        <v>4808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1340</v>
      </c>
      <c r="L48" s="64">
        <v>1425</v>
      </c>
      <c r="M48" s="64">
        <v>1378</v>
      </c>
      <c r="N48" s="64">
        <v>1276</v>
      </c>
      <c r="O48" s="65">
        <v>1232</v>
      </c>
      <c r="P48" s="48"/>
      <c r="Q48" s="48"/>
      <c r="R48" s="48"/>
      <c r="S48" s="48"/>
      <c r="T48" s="48"/>
      <c r="U48" s="48"/>
    </row>
    <row r="49" spans="1:21" ht="30.75" customHeight="1" x14ac:dyDescent="0.15">
      <c r="A49" s="48"/>
      <c r="B49" s="1178"/>
      <c r="C49" s="1179"/>
      <c r="D49" s="62"/>
      <c r="E49" s="1155" t="s">
        <v>14</v>
      </c>
      <c r="F49" s="1155"/>
      <c r="G49" s="1155"/>
      <c r="H49" s="1155"/>
      <c r="I49" s="1155"/>
      <c r="J49" s="1156"/>
      <c r="K49" s="63">
        <v>84</v>
      </c>
      <c r="L49" s="64">
        <v>113</v>
      </c>
      <c r="M49" s="64">
        <v>165</v>
      </c>
      <c r="N49" s="64">
        <v>144</v>
      </c>
      <c r="O49" s="65">
        <v>121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492</v>
      </c>
      <c r="L50" s="64" t="s">
        <v>492</v>
      </c>
      <c r="M50" s="64" t="s">
        <v>492</v>
      </c>
      <c r="N50" s="64" t="s">
        <v>492</v>
      </c>
      <c r="O50" s="65" t="s">
        <v>492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5391</v>
      </c>
      <c r="L52" s="64">
        <v>5995</v>
      </c>
      <c r="M52" s="64">
        <v>6064</v>
      </c>
      <c r="N52" s="64">
        <v>6076</v>
      </c>
      <c r="O52" s="65">
        <v>5396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805</v>
      </c>
      <c r="L53" s="69">
        <v>1172</v>
      </c>
      <c r="M53" s="69">
        <v>1297</v>
      </c>
      <c r="N53" s="69">
        <v>1335</v>
      </c>
      <c r="O53" s="70">
        <v>765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cortgO3xjKdqMc+hmfXViHuH/UHXiIQnTO+71iCI1VoGLbmR+4kFzMI5Ef+A19WzBJq96TDlvG2g8gr+2FMPA==" saltValue="oPK0mY+o9lov05XxQg8D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B1" zoomScale="85" zoomScaleNormal="85" zoomScaleSheetLayoutView="100" workbookViewId="0">
      <selection activeCell="B1" sqref="B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33971</v>
      </c>
      <c r="J41" s="344">
        <v>32980</v>
      </c>
      <c r="K41" s="344">
        <v>32071</v>
      </c>
      <c r="L41" s="344">
        <v>29711</v>
      </c>
      <c r="M41" s="345">
        <v>30925</v>
      </c>
    </row>
    <row r="42" spans="2:13" ht="27.75" customHeight="1" x14ac:dyDescent="0.15">
      <c r="B42" s="1186"/>
      <c r="C42" s="1187"/>
      <c r="D42" s="106"/>
      <c r="E42" s="1190" t="s">
        <v>32</v>
      </c>
      <c r="F42" s="1190"/>
      <c r="G42" s="1190"/>
      <c r="H42" s="1191"/>
      <c r="I42" s="346" t="s">
        <v>492</v>
      </c>
      <c r="J42" s="347" t="s">
        <v>492</v>
      </c>
      <c r="K42" s="347" t="s">
        <v>492</v>
      </c>
      <c r="L42" s="347" t="s">
        <v>492</v>
      </c>
      <c r="M42" s="348" t="s">
        <v>492</v>
      </c>
    </row>
    <row r="43" spans="2:13" ht="27.75" customHeight="1" x14ac:dyDescent="0.15">
      <c r="B43" s="1186"/>
      <c r="C43" s="1187"/>
      <c r="D43" s="106"/>
      <c r="E43" s="1190" t="s">
        <v>33</v>
      </c>
      <c r="F43" s="1190"/>
      <c r="G43" s="1190"/>
      <c r="H43" s="1191"/>
      <c r="I43" s="346">
        <v>9732</v>
      </c>
      <c r="J43" s="347">
        <v>8775</v>
      </c>
      <c r="K43" s="347">
        <v>7725</v>
      </c>
      <c r="L43" s="347">
        <v>9036</v>
      </c>
      <c r="M43" s="348">
        <v>8364</v>
      </c>
    </row>
    <row r="44" spans="2:13" ht="27.75" customHeight="1" x14ac:dyDescent="0.15">
      <c r="B44" s="1186"/>
      <c r="C44" s="1187"/>
      <c r="D44" s="106"/>
      <c r="E44" s="1190" t="s">
        <v>34</v>
      </c>
      <c r="F44" s="1190"/>
      <c r="G44" s="1190"/>
      <c r="H44" s="1191"/>
      <c r="I44" s="346">
        <v>1204</v>
      </c>
      <c r="J44" s="347">
        <v>1087</v>
      </c>
      <c r="K44" s="347">
        <v>961</v>
      </c>
      <c r="L44" s="347">
        <v>817</v>
      </c>
      <c r="M44" s="348">
        <v>716</v>
      </c>
    </row>
    <row r="45" spans="2:13" ht="27.75" customHeight="1" x14ac:dyDescent="0.15">
      <c r="B45" s="1186"/>
      <c r="C45" s="1187"/>
      <c r="D45" s="106"/>
      <c r="E45" s="1190" t="s">
        <v>35</v>
      </c>
      <c r="F45" s="1190"/>
      <c r="G45" s="1190"/>
      <c r="H45" s="1191"/>
      <c r="I45" s="346">
        <v>4585</v>
      </c>
      <c r="J45" s="347">
        <v>4332</v>
      </c>
      <c r="K45" s="347">
        <v>4284</v>
      </c>
      <c r="L45" s="347">
        <v>4382</v>
      </c>
      <c r="M45" s="348">
        <v>3704</v>
      </c>
    </row>
    <row r="46" spans="2:13" ht="27.75" customHeight="1" x14ac:dyDescent="0.15">
      <c r="B46" s="1186"/>
      <c r="C46" s="1187"/>
      <c r="D46" s="107"/>
      <c r="E46" s="1190" t="s">
        <v>36</v>
      </c>
      <c r="F46" s="1190"/>
      <c r="G46" s="1190"/>
      <c r="H46" s="1191"/>
      <c r="I46" s="346" t="s">
        <v>492</v>
      </c>
      <c r="J46" s="347" t="s">
        <v>492</v>
      </c>
      <c r="K46" s="347" t="s">
        <v>492</v>
      </c>
      <c r="L46" s="347" t="s">
        <v>492</v>
      </c>
      <c r="M46" s="348" t="s">
        <v>492</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14058</v>
      </c>
      <c r="J50" s="347">
        <v>16893</v>
      </c>
      <c r="K50" s="347">
        <v>18765</v>
      </c>
      <c r="L50" s="347">
        <v>18917</v>
      </c>
      <c r="M50" s="348">
        <v>20339</v>
      </c>
    </row>
    <row r="51" spans="2:13" ht="27.75" customHeight="1" x14ac:dyDescent="0.15">
      <c r="B51" s="1186"/>
      <c r="C51" s="1187"/>
      <c r="D51" s="106"/>
      <c r="E51" s="1190" t="s">
        <v>42</v>
      </c>
      <c r="F51" s="1190"/>
      <c r="G51" s="1190"/>
      <c r="H51" s="1191"/>
      <c r="I51" s="346">
        <v>592</v>
      </c>
      <c r="J51" s="347">
        <v>509</v>
      </c>
      <c r="K51" s="347">
        <v>420</v>
      </c>
      <c r="L51" s="347">
        <v>422</v>
      </c>
      <c r="M51" s="348">
        <v>346</v>
      </c>
    </row>
    <row r="52" spans="2:13" ht="27.75" customHeight="1" x14ac:dyDescent="0.15">
      <c r="B52" s="1188"/>
      <c r="C52" s="1189"/>
      <c r="D52" s="106"/>
      <c r="E52" s="1190" t="s">
        <v>43</v>
      </c>
      <c r="F52" s="1190"/>
      <c r="G52" s="1190"/>
      <c r="H52" s="1191"/>
      <c r="I52" s="346">
        <v>45508</v>
      </c>
      <c r="J52" s="347">
        <v>43870</v>
      </c>
      <c r="K52" s="347">
        <v>41869</v>
      </c>
      <c r="L52" s="347">
        <v>39630</v>
      </c>
      <c r="M52" s="348">
        <v>39197</v>
      </c>
    </row>
    <row r="53" spans="2:13" ht="27.75" customHeight="1" thickBot="1" x14ac:dyDescent="0.2">
      <c r="B53" s="1192" t="s">
        <v>19</v>
      </c>
      <c r="C53" s="1193"/>
      <c r="D53" s="110"/>
      <c r="E53" s="1194" t="s">
        <v>44</v>
      </c>
      <c r="F53" s="1194"/>
      <c r="G53" s="1194"/>
      <c r="H53" s="1195"/>
      <c r="I53" s="349">
        <v>-10666</v>
      </c>
      <c r="J53" s="350">
        <v>-14098</v>
      </c>
      <c r="K53" s="350">
        <v>-16014</v>
      </c>
      <c r="L53" s="350">
        <v>-15023</v>
      </c>
      <c r="M53" s="351">
        <v>-16173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LzTPi8+wFyVeidfNu9a6FVZRdVG2vu/3/7dc1aAJTWXqOJmiJBTRgmG47J7WQBcmsqrRBb3UQJ3Yhl+HpqFyQ==" saltValue="1Eoe4tytwYhQ86MAbxOe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4382</v>
      </c>
      <c r="G55" s="352">
        <v>4582</v>
      </c>
      <c r="H55" s="353">
        <v>5061</v>
      </c>
    </row>
    <row r="56" spans="2:8" ht="52.5" customHeight="1" x14ac:dyDescent="0.15">
      <c r="B56" s="122"/>
      <c r="C56" s="1213" t="s">
        <v>47</v>
      </c>
      <c r="D56" s="1213"/>
      <c r="E56" s="1214"/>
      <c r="F56" s="354">
        <v>2273</v>
      </c>
      <c r="G56" s="354">
        <v>2432</v>
      </c>
      <c r="H56" s="355">
        <v>2534</v>
      </c>
    </row>
    <row r="57" spans="2:8" ht="53.25" customHeight="1" x14ac:dyDescent="0.15">
      <c r="B57" s="122"/>
      <c r="C57" s="1215" t="s">
        <v>48</v>
      </c>
      <c r="D57" s="1215"/>
      <c r="E57" s="1216"/>
      <c r="F57" s="356">
        <v>12484</v>
      </c>
      <c r="G57" s="356">
        <v>12202</v>
      </c>
      <c r="H57" s="357">
        <v>12913</v>
      </c>
    </row>
    <row r="58" spans="2:8" ht="45.75" customHeight="1" x14ac:dyDescent="0.15">
      <c r="B58" s="123"/>
      <c r="C58" s="1203" t="s">
        <v>569</v>
      </c>
      <c r="D58" s="1204"/>
      <c r="E58" s="1205"/>
      <c r="F58" s="358">
        <v>4006</v>
      </c>
      <c r="G58" s="358">
        <v>4008</v>
      </c>
      <c r="H58" s="359">
        <v>4011</v>
      </c>
    </row>
    <row r="59" spans="2:8" ht="45.75" customHeight="1" x14ac:dyDescent="0.15">
      <c r="B59" s="123"/>
      <c r="C59" s="1203" t="s">
        <v>570</v>
      </c>
      <c r="D59" s="1204"/>
      <c r="E59" s="1205"/>
      <c r="F59" s="358">
        <v>3020</v>
      </c>
      <c r="G59" s="358">
        <v>3020</v>
      </c>
      <c r="H59" s="359">
        <v>3020</v>
      </c>
    </row>
    <row r="60" spans="2:8" ht="45.75" customHeight="1" x14ac:dyDescent="0.15">
      <c r="B60" s="123"/>
      <c r="C60" s="1203" t="s">
        <v>571</v>
      </c>
      <c r="D60" s="1204"/>
      <c r="E60" s="1205"/>
      <c r="F60" s="358">
        <v>2180</v>
      </c>
      <c r="G60" s="358">
        <v>1881</v>
      </c>
      <c r="H60" s="359">
        <v>2325</v>
      </c>
    </row>
    <row r="61" spans="2:8" ht="45.75" customHeight="1" x14ac:dyDescent="0.15">
      <c r="B61" s="123"/>
      <c r="C61" s="1203" t="s">
        <v>572</v>
      </c>
      <c r="D61" s="1204"/>
      <c r="E61" s="1205"/>
      <c r="F61" s="358">
        <v>780</v>
      </c>
      <c r="G61" s="358">
        <v>914</v>
      </c>
      <c r="H61" s="359">
        <v>1145</v>
      </c>
    </row>
    <row r="62" spans="2:8" ht="45.75" customHeight="1" thickBot="1" x14ac:dyDescent="0.2">
      <c r="B62" s="124"/>
      <c r="C62" s="1206" t="s">
        <v>573</v>
      </c>
      <c r="D62" s="1207"/>
      <c r="E62" s="1208"/>
      <c r="F62" s="360">
        <v>800</v>
      </c>
      <c r="G62" s="360">
        <v>701</v>
      </c>
      <c r="H62" s="361">
        <v>701</v>
      </c>
    </row>
    <row r="63" spans="2:8" ht="52.5" customHeight="1" thickBot="1" x14ac:dyDescent="0.2">
      <c r="B63" s="125"/>
      <c r="C63" s="1209" t="s">
        <v>49</v>
      </c>
      <c r="D63" s="1209"/>
      <c r="E63" s="1210"/>
      <c r="F63" s="362">
        <v>19140</v>
      </c>
      <c r="G63" s="362">
        <v>19217</v>
      </c>
      <c r="H63" s="363">
        <v>20508</v>
      </c>
    </row>
    <row r="64" spans="2:8" x14ac:dyDescent="0.15"/>
  </sheetData>
  <sheetProtection algorithmName="SHA-512" hashValue="sr51HQVfVkTCQs1vhbrL27atY882yiown4fsyg+PXDF6A4QEP46TcIEt5ZZEp6gCqjGOMMUS3V1940o6M2Dhrg==" saltValue="lH8bpa6TYs+HY6VtbCKt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66542</v>
      </c>
      <c r="E3" s="144"/>
      <c r="F3" s="145">
        <v>70329</v>
      </c>
      <c r="G3" s="146"/>
      <c r="H3" s="147"/>
    </row>
    <row r="4" spans="1:8" x14ac:dyDescent="0.15">
      <c r="A4" s="148"/>
      <c r="B4" s="149"/>
      <c r="C4" s="150"/>
      <c r="D4" s="151">
        <v>42647</v>
      </c>
      <c r="E4" s="152"/>
      <c r="F4" s="153">
        <v>39403</v>
      </c>
      <c r="G4" s="154"/>
      <c r="H4" s="155"/>
    </row>
    <row r="5" spans="1:8" x14ac:dyDescent="0.15">
      <c r="A5" s="136" t="s">
        <v>524</v>
      </c>
      <c r="B5" s="141"/>
      <c r="C5" s="142"/>
      <c r="D5" s="143">
        <v>78749</v>
      </c>
      <c r="E5" s="144"/>
      <c r="F5" s="145">
        <v>71871</v>
      </c>
      <c r="G5" s="146"/>
      <c r="H5" s="147"/>
    </row>
    <row r="6" spans="1:8" x14ac:dyDescent="0.15">
      <c r="A6" s="148"/>
      <c r="B6" s="149"/>
      <c r="C6" s="150"/>
      <c r="D6" s="151">
        <v>47488</v>
      </c>
      <c r="E6" s="152"/>
      <c r="F6" s="153">
        <v>38232</v>
      </c>
      <c r="G6" s="154"/>
      <c r="H6" s="155"/>
    </row>
    <row r="7" spans="1:8" x14ac:dyDescent="0.15">
      <c r="A7" s="136" t="s">
        <v>525</v>
      </c>
      <c r="B7" s="141"/>
      <c r="C7" s="142"/>
      <c r="D7" s="143">
        <v>95325</v>
      </c>
      <c r="E7" s="144"/>
      <c r="F7" s="145">
        <v>71807</v>
      </c>
      <c r="G7" s="146"/>
      <c r="H7" s="147"/>
    </row>
    <row r="8" spans="1:8" x14ac:dyDescent="0.15">
      <c r="A8" s="148"/>
      <c r="B8" s="149"/>
      <c r="C8" s="150"/>
      <c r="D8" s="151">
        <v>57511</v>
      </c>
      <c r="E8" s="152"/>
      <c r="F8" s="153">
        <v>37333</v>
      </c>
      <c r="G8" s="154"/>
      <c r="H8" s="155"/>
    </row>
    <row r="9" spans="1:8" x14ac:dyDescent="0.15">
      <c r="A9" s="136" t="s">
        <v>526</v>
      </c>
      <c r="B9" s="141"/>
      <c r="C9" s="142"/>
      <c r="D9" s="143">
        <v>83188</v>
      </c>
      <c r="E9" s="144"/>
      <c r="F9" s="145">
        <v>80821</v>
      </c>
      <c r="G9" s="146"/>
      <c r="H9" s="147"/>
    </row>
    <row r="10" spans="1:8" x14ac:dyDescent="0.15">
      <c r="A10" s="148"/>
      <c r="B10" s="149"/>
      <c r="C10" s="150"/>
      <c r="D10" s="151">
        <v>44003</v>
      </c>
      <c r="E10" s="152"/>
      <c r="F10" s="153">
        <v>49586</v>
      </c>
      <c r="G10" s="154"/>
      <c r="H10" s="155"/>
    </row>
    <row r="11" spans="1:8" x14ac:dyDescent="0.15">
      <c r="A11" s="136" t="s">
        <v>527</v>
      </c>
      <c r="B11" s="141"/>
      <c r="C11" s="142"/>
      <c r="D11" s="143">
        <v>129255</v>
      </c>
      <c r="E11" s="144"/>
      <c r="F11" s="145">
        <v>79840</v>
      </c>
      <c r="G11" s="146"/>
      <c r="H11" s="147"/>
    </row>
    <row r="12" spans="1:8" x14ac:dyDescent="0.15">
      <c r="A12" s="148"/>
      <c r="B12" s="149"/>
      <c r="C12" s="156"/>
      <c r="D12" s="151">
        <v>78551</v>
      </c>
      <c r="E12" s="152"/>
      <c r="F12" s="153">
        <v>45238</v>
      </c>
      <c r="G12" s="154"/>
      <c r="H12" s="155"/>
    </row>
    <row r="13" spans="1:8" x14ac:dyDescent="0.15">
      <c r="A13" s="136"/>
      <c r="B13" s="141"/>
      <c r="C13" s="157"/>
      <c r="D13" s="158">
        <v>90612</v>
      </c>
      <c r="E13" s="159"/>
      <c r="F13" s="160">
        <v>74934</v>
      </c>
      <c r="G13" s="161"/>
      <c r="H13" s="147"/>
    </row>
    <row r="14" spans="1:8" x14ac:dyDescent="0.15">
      <c r="A14" s="148"/>
      <c r="B14" s="149"/>
      <c r="C14" s="150"/>
      <c r="D14" s="151">
        <v>54040</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6.94</v>
      </c>
      <c r="C19" s="162">
        <f>ROUND(VALUE(SUBSTITUTE(実質収支比率等に係る経年分析!G$48,"▲","-")),2)</f>
        <v>8.0500000000000007</v>
      </c>
      <c r="D19" s="162">
        <f>ROUND(VALUE(SUBSTITUTE(実質収支比率等に係る経年分析!H$48,"▲","-")),2)</f>
        <v>7.4</v>
      </c>
      <c r="E19" s="162">
        <f>ROUND(VALUE(SUBSTITUTE(実質収支比率等に係る経年分析!I$48,"▲","-")),2)</f>
        <v>8.69</v>
      </c>
      <c r="F19" s="162">
        <f>ROUND(VALUE(SUBSTITUTE(実質収支比率等に係る経年分析!J$48,"▲","-")),2)</f>
        <v>9.61</v>
      </c>
    </row>
    <row r="20" spans="1:11" x14ac:dyDescent="0.15">
      <c r="A20" s="162" t="s">
        <v>53</v>
      </c>
      <c r="B20" s="162">
        <f>ROUND(VALUE(SUBSTITUTE(実質収支比率等に係る経年分析!F$47,"▲","-")),2)</f>
        <v>17.010000000000002</v>
      </c>
      <c r="C20" s="162">
        <f>ROUND(VALUE(SUBSTITUTE(実質収支比率等に係る経年分析!G$47,"▲","-")),2)</f>
        <v>16.260000000000002</v>
      </c>
      <c r="D20" s="162">
        <f>ROUND(VALUE(SUBSTITUTE(実質収支比率等に係る経年分析!H$47,"▲","-")),2)</f>
        <v>16.78</v>
      </c>
      <c r="E20" s="162">
        <f>ROUND(VALUE(SUBSTITUTE(実質収支比率等に係る経年分析!I$47,"▲","-")),2)</f>
        <v>17.55</v>
      </c>
      <c r="F20" s="162">
        <f>ROUND(VALUE(SUBSTITUTE(実質収支比率等に係る経年分析!J$47,"▲","-")),2)</f>
        <v>19.760000000000002</v>
      </c>
    </row>
    <row r="21" spans="1:11" x14ac:dyDescent="0.15">
      <c r="A21" s="162" t="s">
        <v>54</v>
      </c>
      <c r="B21" s="162">
        <f>IF(ISNUMBER(VALUE(SUBSTITUTE(実質収支比率等に係る経年分析!F$49,"▲","-"))),ROUND(VALUE(SUBSTITUTE(実質収支比率等に係る経年分析!F$49,"▲","-")),2),NA())</f>
        <v>4.34</v>
      </c>
      <c r="C21" s="162">
        <f>IF(ISNUMBER(VALUE(SUBSTITUTE(実質収支比率等に係る経年分析!G$49,"▲","-"))),ROUND(VALUE(SUBSTITUTE(実質収支比率等に係る経年分析!G$49,"▲","-")),2),NA())</f>
        <v>1.42</v>
      </c>
      <c r="D21" s="162">
        <f>IF(ISNUMBER(VALUE(SUBSTITUTE(実質収支比率等に係る経年分析!H$49,"▲","-"))),ROUND(VALUE(SUBSTITUTE(実質収支比率等に係る経年分析!H$49,"▲","-")),2),NA())</f>
        <v>-0.9</v>
      </c>
      <c r="E21" s="162">
        <f>IF(ISNUMBER(VALUE(SUBSTITUTE(実質収支比率等に係る経年分析!I$49,"▲","-"))),ROUND(VALUE(SUBSTITUTE(実質収支比率等に係る経年分析!I$49,"▲","-")),2),NA())</f>
        <v>2.0499999999999998</v>
      </c>
      <c r="F21" s="162">
        <f>IF(ISNUMBER(VALUE(SUBSTITUTE(実質収支比率等に係る経年分析!J$49,"▲","-"))),ROUND(VALUE(SUBSTITUTE(実質収支比率等に係る経年分析!J$49,"▲","-")),2),NA())</f>
        <v>2.62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0.74</v>
      </c>
      <c r="C28" s="163" t="e">
        <f>IF(ROUND(VALUE(SUBSTITUTE(連結実質赤字比率に係る赤字・黒字の構成分析!F$42,"▲", "-")), 2) &gt;= 0, ABS(ROUND(VALUE(SUBSTITUTE(連結実質赤字比率に係る赤字・黒字の構成分析!F$42,"▲", "-")), 2)), NA())</f>
        <v>#N/A</v>
      </c>
      <c r="D28" s="163">
        <f>IF(ROUND(VALUE(SUBSTITUTE(連結実質赤字比率に係る赤字・黒字の構成分析!G$42,"▲", "-")), 2) &lt; 0, ABS(ROUND(VALUE(SUBSTITUTE(連結実質赤字比率に係る赤字・黒字の構成分析!G$42,"▲", "-")), 2)), NA())</f>
        <v>0.68</v>
      </c>
      <c r="E28" s="163" t="e">
        <f>IF(ROUND(VALUE(SUBSTITUTE(連結実質赤字比率に係る赤字・黒字の構成分析!G$42,"▲", "-")), 2) &gt;= 0, ABS(ROUND(VALUE(SUBSTITUTE(連結実質赤字比率に係る赤字・黒字の構成分析!G$42,"▲", "-")), 2)), NA())</f>
        <v>#N/A</v>
      </c>
      <c r="F28" s="163">
        <f>IF(ROUND(VALUE(SUBSTITUTE(連結実質赤字比率に係る赤字・黒字の構成分析!H$42,"▲", "-")), 2) &lt; 0, ABS(ROUND(VALUE(SUBSTITUTE(連結実質赤字比率に係る赤字・黒字の構成分析!H$42,"▲", "-")), 2)), NA())</f>
        <v>0.69</v>
      </c>
      <c r="G28" s="163" t="e">
        <f>IF(ROUND(VALUE(SUBSTITUTE(連結実質赤字比率に係る赤字・黒字の構成分析!H$42,"▲", "-")), 2) &gt;= 0, ABS(ROUND(VALUE(SUBSTITUTE(連結実質赤字比率に係る赤字・黒字の構成分析!H$42,"▲", "-")), 2)), NA())</f>
        <v>#N/A</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下水道事業会計(公共下水道)</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0.18</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0.17</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0.23</v>
      </c>
    </row>
    <row r="31" spans="1:11" x14ac:dyDescent="0.15">
      <c r="A31" s="163" t="str">
        <f>IF(連結実質赤字比率に係る赤字・黒字の構成分析!C$39="",NA(),連結実質赤字比率に係る赤字・黒字の構成分析!C$39)</f>
        <v>介護老人保健施設事業会計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x14ac:dyDescent="0.15">
      <c r="A32" s="163" t="str">
        <f>IF(連結実質赤字比率に係る赤字・黒字の構成分析!C$38="",NA(),連結実質赤字比率に係る赤字・黒字の構成分析!C$38)</f>
        <v>介護保険（保険事業勘定）特別会計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1.47</v>
      </c>
    </row>
    <row r="33" spans="1:16" x14ac:dyDescent="0.15">
      <c r="A33" s="163" t="str">
        <f>IF(連結実質赤字比率に係る赤字・黒字の構成分析!C$37="",NA(),連結実質赤字比率に係る赤字・黒字の構成分析!C$37)</f>
        <v>国民健康保険（事業勘定）特別会計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2.64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10.75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8.3699999999999992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9.31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7.17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8.68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9.6</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34.64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31.35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26.37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5391</v>
      </c>
      <c r="E42" s="164"/>
      <c r="F42" s="164"/>
      <c r="G42" s="164">
        <f>'実質公債費比率（分子）の構造'!L$52</f>
        <v>5995</v>
      </c>
      <c r="H42" s="164"/>
      <c r="I42" s="164"/>
      <c r="J42" s="164">
        <f>'実質公債費比率（分子）の構造'!M$52</f>
        <v>6064</v>
      </c>
      <c r="K42" s="164"/>
      <c r="L42" s="164"/>
      <c r="M42" s="164">
        <f>'実質公債費比率（分子）の構造'!N$52</f>
        <v>6076</v>
      </c>
      <c r="N42" s="164"/>
      <c r="O42" s="164"/>
      <c r="P42" s="164">
        <f>'実質公債費比率（分子）の構造'!O$52</f>
        <v>5396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84</v>
      </c>
      <c r="C45" s="164"/>
      <c r="D45" s="164"/>
      <c r="E45" s="164">
        <f>'実質公債費比率（分子）の構造'!L$49</f>
        <v>113</v>
      </c>
      <c r="F45" s="164"/>
      <c r="G45" s="164"/>
      <c r="H45" s="164">
        <f>'実質公債費比率（分子）の構造'!M$49</f>
        <v>165</v>
      </c>
      <c r="I45" s="164"/>
      <c r="J45" s="164"/>
      <c r="K45" s="164">
        <f>'実質公債費比率（分子）の構造'!N$49</f>
        <v>144</v>
      </c>
      <c r="L45" s="164"/>
      <c r="M45" s="164"/>
      <c r="N45" s="164">
        <f>'実質公債費比率（分子）の構造'!O$49</f>
        <v>121</v>
      </c>
      <c r="O45" s="164"/>
      <c r="P45" s="164"/>
    </row>
    <row r="46" spans="1:16" x14ac:dyDescent="0.15">
      <c r="A46" s="164" t="s">
        <v>64</v>
      </c>
      <c r="B46" s="164">
        <f>'実質公債費比率（分子）の構造'!K$48</f>
        <v>1340</v>
      </c>
      <c r="C46" s="164"/>
      <c r="D46" s="164"/>
      <c r="E46" s="164">
        <f>'実質公債費比率（分子）の構造'!L$48</f>
        <v>1425</v>
      </c>
      <c r="F46" s="164"/>
      <c r="G46" s="164"/>
      <c r="H46" s="164">
        <f>'実質公債費比率（分子）の構造'!M$48</f>
        <v>1378</v>
      </c>
      <c r="I46" s="164"/>
      <c r="J46" s="164"/>
      <c r="K46" s="164">
        <f>'実質公債費比率（分子）の構造'!N$48</f>
        <v>1276</v>
      </c>
      <c r="L46" s="164"/>
      <c r="M46" s="164"/>
      <c r="N46" s="164">
        <f>'実質公債費比率（分子）の構造'!O$48</f>
        <v>1232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4772</v>
      </c>
      <c r="C49" s="164"/>
      <c r="D49" s="164"/>
      <c r="E49" s="164">
        <f>'実質公債費比率（分子）の構造'!L$45</f>
        <v>5629</v>
      </c>
      <c r="F49" s="164"/>
      <c r="G49" s="164"/>
      <c r="H49" s="164">
        <f>'実質公債費比率（分子）の構造'!M$45</f>
        <v>5818</v>
      </c>
      <c r="I49" s="164"/>
      <c r="J49" s="164"/>
      <c r="K49" s="164">
        <f>'実質公債費比率（分子）の構造'!N$45</f>
        <v>5991</v>
      </c>
      <c r="L49" s="164"/>
      <c r="M49" s="164"/>
      <c r="N49" s="164">
        <f>'実質公債費比率（分子）の構造'!O$45</f>
        <v>4808</v>
      </c>
      <c r="O49" s="164"/>
      <c r="P49" s="164"/>
    </row>
    <row r="50" spans="1:16" x14ac:dyDescent="0.15">
      <c r="A50" s="164" t="s">
        <v>67</v>
      </c>
      <c r="B50" s="164" t="e">
        <f>NA()</f>
        <v>#N/A</v>
      </c>
      <c r="C50" s="164">
        <f>IF(ISNUMBER('実質公債費比率（分子）の構造'!K$53),'実質公債費比率（分子）の構造'!K$53,NA())</f>
        <v>805</v>
      </c>
      <c r="D50" s="164" t="e">
        <f>NA()</f>
        <v>#N/A</v>
      </c>
      <c r="E50" s="164" t="e">
        <f>NA()</f>
        <v>#N/A</v>
      </c>
      <c r="F50" s="164">
        <f>IF(ISNUMBER('実質公債費比率（分子）の構造'!L$53),'実質公債費比率（分子）の構造'!L$53,NA())</f>
        <v>1172</v>
      </c>
      <c r="G50" s="164" t="e">
        <f>NA()</f>
        <v>#N/A</v>
      </c>
      <c r="H50" s="164" t="e">
        <f>NA()</f>
        <v>#N/A</v>
      </c>
      <c r="I50" s="164">
        <f>IF(ISNUMBER('実質公債費比率（分子）の構造'!M$53),'実質公債費比率（分子）の構造'!M$53,NA())</f>
        <v>1297</v>
      </c>
      <c r="J50" s="164" t="e">
        <f>NA()</f>
        <v>#N/A</v>
      </c>
      <c r="K50" s="164" t="e">
        <f>NA()</f>
        <v>#N/A</v>
      </c>
      <c r="L50" s="164">
        <f>IF(ISNUMBER('実質公債費比率（分子）の構造'!N$53),'実質公債費比率（分子）の構造'!N$53,NA())</f>
        <v>1335</v>
      </c>
      <c r="M50" s="164" t="e">
        <f>NA()</f>
        <v>#N/A</v>
      </c>
      <c r="N50" s="164" t="e">
        <f>NA()</f>
        <v>#N/A</v>
      </c>
      <c r="O50" s="164">
        <f>IF(ISNUMBER('実質公債費比率（分子）の構造'!O$53),'実質公債費比率（分子）の構造'!O$53,NA())</f>
        <v>765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45508</v>
      </c>
      <c r="E56" s="163"/>
      <c r="F56" s="163"/>
      <c r="G56" s="163">
        <f>'将来負担比率（分子）の構造'!J$52</f>
        <v>43870</v>
      </c>
      <c r="H56" s="163"/>
      <c r="I56" s="163"/>
      <c r="J56" s="163">
        <f>'将来負担比率（分子）の構造'!K$52</f>
        <v>41869</v>
      </c>
      <c r="K56" s="163"/>
      <c r="L56" s="163"/>
      <c r="M56" s="163">
        <f>'将来負担比率（分子）の構造'!L$52</f>
        <v>39630</v>
      </c>
      <c r="N56" s="163"/>
      <c r="O56" s="163"/>
      <c r="P56" s="163">
        <f>'将来負担比率（分子）の構造'!M$52</f>
        <v>39197</v>
      </c>
    </row>
    <row r="57" spans="1:16" x14ac:dyDescent="0.15">
      <c r="A57" s="163" t="s">
        <v>42</v>
      </c>
      <c r="B57" s="163"/>
      <c r="C57" s="163"/>
      <c r="D57" s="163">
        <f>'将来負担比率（分子）の構造'!I$51</f>
        <v>592</v>
      </c>
      <c r="E57" s="163"/>
      <c r="F57" s="163"/>
      <c r="G57" s="163">
        <f>'将来負担比率（分子）の構造'!J$51</f>
        <v>509</v>
      </c>
      <c r="H57" s="163"/>
      <c r="I57" s="163"/>
      <c r="J57" s="163">
        <f>'将来負担比率（分子）の構造'!K$51</f>
        <v>420</v>
      </c>
      <c r="K57" s="163"/>
      <c r="L57" s="163"/>
      <c r="M57" s="163">
        <f>'将来負担比率（分子）の構造'!L$51</f>
        <v>422</v>
      </c>
      <c r="N57" s="163"/>
      <c r="O57" s="163"/>
      <c r="P57" s="163">
        <f>'将来負担比率（分子）の構造'!M$51</f>
        <v>346</v>
      </c>
    </row>
    <row r="58" spans="1:16" x14ac:dyDescent="0.15">
      <c r="A58" s="163" t="s">
        <v>41</v>
      </c>
      <c r="B58" s="163"/>
      <c r="C58" s="163"/>
      <c r="D58" s="163">
        <f>'将来負担比率（分子）の構造'!I$50</f>
        <v>14058</v>
      </c>
      <c r="E58" s="163"/>
      <c r="F58" s="163"/>
      <c r="G58" s="163">
        <f>'将来負担比率（分子）の構造'!J$50</f>
        <v>16893</v>
      </c>
      <c r="H58" s="163"/>
      <c r="I58" s="163"/>
      <c r="J58" s="163">
        <f>'将来負担比率（分子）の構造'!K$50</f>
        <v>18765</v>
      </c>
      <c r="K58" s="163"/>
      <c r="L58" s="163"/>
      <c r="M58" s="163">
        <f>'将来負担比率（分子）の構造'!L$50</f>
        <v>18917</v>
      </c>
      <c r="N58" s="163"/>
      <c r="O58" s="163"/>
      <c r="P58" s="163">
        <f>'将来負担比率（分子）の構造'!M$50</f>
        <v>20339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4585</v>
      </c>
      <c r="C62" s="163"/>
      <c r="D62" s="163"/>
      <c r="E62" s="163">
        <f>'将来負担比率（分子）の構造'!J$45</f>
        <v>4332</v>
      </c>
      <c r="F62" s="163"/>
      <c r="G62" s="163"/>
      <c r="H62" s="163">
        <f>'将来負担比率（分子）の構造'!K$45</f>
        <v>4284</v>
      </c>
      <c r="I62" s="163"/>
      <c r="J62" s="163"/>
      <c r="K62" s="163">
        <f>'将来負担比率（分子）の構造'!L$45</f>
        <v>4382</v>
      </c>
      <c r="L62" s="163"/>
      <c r="M62" s="163"/>
      <c r="N62" s="163">
        <f>'将来負担比率（分子）の構造'!M$45</f>
        <v>3704</v>
      </c>
      <c r="O62" s="163"/>
      <c r="P62" s="163"/>
    </row>
    <row r="63" spans="1:16" x14ac:dyDescent="0.15">
      <c r="A63" s="163" t="s">
        <v>34</v>
      </c>
      <c r="B63" s="163">
        <f>'将来負担比率（分子）の構造'!I$44</f>
        <v>1204</v>
      </c>
      <c r="C63" s="163"/>
      <c r="D63" s="163"/>
      <c r="E63" s="163">
        <f>'将来負担比率（分子）の構造'!J$44</f>
        <v>1087</v>
      </c>
      <c r="F63" s="163"/>
      <c r="G63" s="163"/>
      <c r="H63" s="163">
        <f>'将来負担比率（分子）の構造'!K$44</f>
        <v>961</v>
      </c>
      <c r="I63" s="163"/>
      <c r="J63" s="163"/>
      <c r="K63" s="163">
        <f>'将来負担比率（分子）の構造'!L$44</f>
        <v>817</v>
      </c>
      <c r="L63" s="163"/>
      <c r="M63" s="163"/>
      <c r="N63" s="163">
        <f>'将来負担比率（分子）の構造'!M$44</f>
        <v>716</v>
      </c>
      <c r="O63" s="163"/>
      <c r="P63" s="163"/>
    </row>
    <row r="64" spans="1:16" x14ac:dyDescent="0.15">
      <c r="A64" s="163" t="s">
        <v>33</v>
      </c>
      <c r="B64" s="163">
        <f>'将来負担比率（分子）の構造'!I$43</f>
        <v>9732</v>
      </c>
      <c r="C64" s="163"/>
      <c r="D64" s="163"/>
      <c r="E64" s="163">
        <f>'将来負担比率（分子）の構造'!J$43</f>
        <v>8775</v>
      </c>
      <c r="F64" s="163"/>
      <c r="G64" s="163"/>
      <c r="H64" s="163">
        <f>'将来負担比率（分子）の構造'!K$43</f>
        <v>7725</v>
      </c>
      <c r="I64" s="163"/>
      <c r="J64" s="163"/>
      <c r="K64" s="163">
        <f>'将来負担比率（分子）の構造'!L$43</f>
        <v>9036</v>
      </c>
      <c r="L64" s="163"/>
      <c r="M64" s="163"/>
      <c r="N64" s="163">
        <f>'将来負担比率（分子）の構造'!M$43</f>
        <v>8364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33971</v>
      </c>
      <c r="C66" s="163"/>
      <c r="D66" s="163"/>
      <c r="E66" s="163">
        <f>'将来負担比率（分子）の構造'!J$41</f>
        <v>32980</v>
      </c>
      <c r="F66" s="163"/>
      <c r="G66" s="163"/>
      <c r="H66" s="163">
        <f>'将来負担比率（分子）の構造'!K$41</f>
        <v>32071</v>
      </c>
      <c r="I66" s="163"/>
      <c r="J66" s="163"/>
      <c r="K66" s="163">
        <f>'将来負担比率（分子）の構造'!L$41</f>
        <v>29711</v>
      </c>
      <c r="L66" s="163"/>
      <c r="M66" s="163"/>
      <c r="N66" s="163">
        <f>'将来負担比率（分子）の構造'!M$41</f>
        <v>30925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4382</v>
      </c>
      <c r="C72" s="167">
        <f>基金残高に係る経年分析!G55</f>
        <v>4582</v>
      </c>
      <c r="D72" s="167">
        <f>基金残高に係る経年分析!H55</f>
        <v>5061</v>
      </c>
    </row>
    <row r="73" spans="1:16" x14ac:dyDescent="0.15">
      <c r="A73" s="166" t="s">
        <v>74</v>
      </c>
      <c r="B73" s="167">
        <f>基金残高に係る経年分析!F56</f>
        <v>2273</v>
      </c>
      <c r="C73" s="167">
        <f>基金残高に係る経年分析!G56</f>
        <v>2432</v>
      </c>
      <c r="D73" s="167">
        <f>基金残高に係る経年分析!H56</f>
        <v>2534</v>
      </c>
    </row>
    <row r="74" spans="1:16" x14ac:dyDescent="0.15">
      <c r="A74" s="166" t="s">
        <v>75</v>
      </c>
      <c r="B74" s="167">
        <f>基金残高に係る経年分析!F57</f>
        <v>12484</v>
      </c>
      <c r="C74" s="167">
        <f>基金残高に係る経年分析!G57</f>
        <v>12202</v>
      </c>
      <c r="D74" s="167">
        <f>基金残高に係る経年分析!H57</f>
        <v>12913</v>
      </c>
    </row>
  </sheetData>
  <sheetProtection algorithmName="SHA-512" hashValue="YVPlFqHom9BvJo8O2YIai+V9whBZavyu4X66K7MKWA8qa+sZu7rf1/6kMhRgv0Q3dPovm14NqKb1WIG80X5BMA==" saltValue="IGNoLwSHrKiItvJbzhyG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7963100</v>
      </c>
      <c r="S5" s="677"/>
      <c r="T5" s="677"/>
      <c r="U5" s="677"/>
      <c r="V5" s="677"/>
      <c r="W5" s="677"/>
      <c r="X5" s="677"/>
      <c r="Y5" s="702"/>
      <c r="Z5" s="715">
        <v>15.1</v>
      </c>
      <c r="AA5" s="715"/>
      <c r="AB5" s="715"/>
      <c r="AC5" s="715"/>
      <c r="AD5" s="716">
        <v>7963100</v>
      </c>
      <c r="AE5" s="716"/>
      <c r="AF5" s="716"/>
      <c r="AG5" s="716"/>
      <c r="AH5" s="716"/>
      <c r="AI5" s="716"/>
      <c r="AJ5" s="716"/>
      <c r="AK5" s="716"/>
      <c r="AL5" s="703">
        <v>30.3</v>
      </c>
      <c r="AM5" s="685"/>
      <c r="AN5" s="685"/>
      <c r="AO5" s="704"/>
      <c r="AP5" s="679" t="s">
        <v>216</v>
      </c>
      <c r="AQ5" s="680"/>
      <c r="AR5" s="680"/>
      <c r="AS5" s="680"/>
      <c r="AT5" s="680"/>
      <c r="AU5" s="680"/>
      <c r="AV5" s="680"/>
      <c r="AW5" s="680"/>
      <c r="AX5" s="680"/>
      <c r="AY5" s="680"/>
      <c r="AZ5" s="680"/>
      <c r="BA5" s="680"/>
      <c r="BB5" s="680"/>
      <c r="BC5" s="680"/>
      <c r="BD5" s="680"/>
      <c r="BE5" s="680"/>
      <c r="BF5" s="681"/>
      <c r="BG5" s="621">
        <v>7962325</v>
      </c>
      <c r="BH5" s="622"/>
      <c r="BI5" s="622"/>
      <c r="BJ5" s="622"/>
      <c r="BK5" s="622"/>
      <c r="BL5" s="622"/>
      <c r="BM5" s="622"/>
      <c r="BN5" s="623"/>
      <c r="BO5" s="659">
        <v>100</v>
      </c>
      <c r="BP5" s="659"/>
      <c r="BQ5" s="659"/>
      <c r="BR5" s="659"/>
      <c r="BS5" s="660">
        <v>165176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372263</v>
      </c>
      <c r="S6" s="622"/>
      <c r="T6" s="622"/>
      <c r="U6" s="622"/>
      <c r="V6" s="622"/>
      <c r="W6" s="622"/>
      <c r="X6" s="622"/>
      <c r="Y6" s="623"/>
      <c r="Z6" s="659">
        <v>0.7</v>
      </c>
      <c r="AA6" s="659"/>
      <c r="AB6" s="659"/>
      <c r="AC6" s="659"/>
      <c r="AD6" s="660">
        <v>372263</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7962325</v>
      </c>
      <c r="BH6" s="622"/>
      <c r="BI6" s="622"/>
      <c r="BJ6" s="622"/>
      <c r="BK6" s="622"/>
      <c r="BL6" s="622"/>
      <c r="BM6" s="622"/>
      <c r="BN6" s="623"/>
      <c r="BO6" s="659">
        <v>100</v>
      </c>
      <c r="BP6" s="659"/>
      <c r="BQ6" s="659"/>
      <c r="BR6" s="659"/>
      <c r="BS6" s="660">
        <v>165176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245222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245208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6779</v>
      </c>
      <c r="S7" s="622"/>
      <c r="T7" s="622"/>
      <c r="U7" s="622"/>
      <c r="V7" s="622"/>
      <c r="W7" s="622"/>
      <c r="X7" s="622"/>
      <c r="Y7" s="623"/>
      <c r="Z7" s="659">
        <v>0</v>
      </c>
      <c r="AA7" s="659"/>
      <c r="AB7" s="659"/>
      <c r="AC7" s="659"/>
      <c r="AD7" s="660">
        <v>6779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3702858</v>
      </c>
      <c r="BH7" s="622"/>
      <c r="BI7" s="622"/>
      <c r="BJ7" s="622"/>
      <c r="BK7" s="622"/>
      <c r="BL7" s="622"/>
      <c r="BM7" s="622"/>
      <c r="BN7" s="623"/>
      <c r="BO7" s="659">
        <v>46.5</v>
      </c>
      <c r="BP7" s="659"/>
      <c r="BQ7" s="659"/>
      <c r="BR7" s="659"/>
      <c r="BS7" s="660">
        <v>165176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5870949</v>
      </c>
      <c r="CS7" s="622"/>
      <c r="CT7" s="622"/>
      <c r="CU7" s="622"/>
      <c r="CV7" s="622"/>
      <c r="CW7" s="622"/>
      <c r="CX7" s="622"/>
      <c r="CY7" s="623"/>
      <c r="CZ7" s="659">
        <v>11.9</v>
      </c>
      <c r="DA7" s="659"/>
      <c r="DB7" s="659"/>
      <c r="DC7" s="659"/>
      <c r="DD7" s="627">
        <v>129178</v>
      </c>
      <c r="DE7" s="622"/>
      <c r="DF7" s="622"/>
      <c r="DG7" s="622"/>
      <c r="DH7" s="622"/>
      <c r="DI7" s="622"/>
      <c r="DJ7" s="622"/>
      <c r="DK7" s="622"/>
      <c r="DL7" s="622"/>
      <c r="DM7" s="622"/>
      <c r="DN7" s="622"/>
      <c r="DO7" s="622"/>
      <c r="DP7" s="623"/>
      <c r="DQ7" s="627">
        <v>4254268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64869</v>
      </c>
      <c r="S8" s="622"/>
      <c r="T8" s="622"/>
      <c r="U8" s="622"/>
      <c r="V8" s="622"/>
      <c r="W8" s="622"/>
      <c r="X8" s="622"/>
      <c r="Y8" s="623"/>
      <c r="Z8" s="659">
        <v>0.1</v>
      </c>
      <c r="AA8" s="659"/>
      <c r="AB8" s="659"/>
      <c r="AC8" s="659"/>
      <c r="AD8" s="660">
        <v>64869</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99664</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16342656</v>
      </c>
      <c r="CS8" s="622"/>
      <c r="CT8" s="622"/>
      <c r="CU8" s="622"/>
      <c r="CV8" s="622"/>
      <c r="CW8" s="622"/>
      <c r="CX8" s="622"/>
      <c r="CY8" s="623"/>
      <c r="CZ8" s="659">
        <v>33</v>
      </c>
      <c r="DA8" s="659"/>
      <c r="DB8" s="659"/>
      <c r="DC8" s="659"/>
      <c r="DD8" s="627">
        <v>513790</v>
      </c>
      <c r="DE8" s="622"/>
      <c r="DF8" s="622"/>
      <c r="DG8" s="622"/>
      <c r="DH8" s="622"/>
      <c r="DI8" s="622"/>
      <c r="DJ8" s="622"/>
      <c r="DK8" s="622"/>
      <c r="DL8" s="622"/>
      <c r="DM8" s="622"/>
      <c r="DN8" s="622"/>
      <c r="DO8" s="622"/>
      <c r="DP8" s="623"/>
      <c r="DQ8" s="627">
        <v>8739261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96641</v>
      </c>
      <c r="S9" s="622"/>
      <c r="T9" s="622"/>
      <c r="U9" s="622"/>
      <c r="V9" s="622"/>
      <c r="W9" s="622"/>
      <c r="X9" s="622"/>
      <c r="Y9" s="623"/>
      <c r="Z9" s="659">
        <v>0.2</v>
      </c>
      <c r="AA9" s="659"/>
      <c r="AB9" s="659"/>
      <c r="AC9" s="659"/>
      <c r="AD9" s="660">
        <v>96641</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2921534</v>
      </c>
      <c r="BH9" s="622"/>
      <c r="BI9" s="622"/>
      <c r="BJ9" s="622"/>
      <c r="BK9" s="622"/>
      <c r="BL9" s="622"/>
      <c r="BM9" s="622"/>
      <c r="BN9" s="623"/>
      <c r="BO9" s="659">
        <v>36.700000000000003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4320007</v>
      </c>
      <c r="CS9" s="622"/>
      <c r="CT9" s="622"/>
      <c r="CU9" s="622"/>
      <c r="CV9" s="622"/>
      <c r="CW9" s="622"/>
      <c r="CX9" s="622"/>
      <c r="CY9" s="623"/>
      <c r="CZ9" s="659">
        <v>8.6999999999999993</v>
      </c>
      <c r="DA9" s="659"/>
      <c r="DB9" s="659"/>
      <c r="DC9" s="659"/>
      <c r="DD9" s="627">
        <v>156728</v>
      </c>
      <c r="DE9" s="622"/>
      <c r="DF9" s="622"/>
      <c r="DG9" s="622"/>
      <c r="DH9" s="622"/>
      <c r="DI9" s="622"/>
      <c r="DJ9" s="622"/>
      <c r="DK9" s="622"/>
      <c r="DL9" s="622"/>
      <c r="DM9" s="622"/>
      <c r="DN9" s="622"/>
      <c r="DO9" s="622"/>
      <c r="DP9" s="623"/>
      <c r="DQ9" s="627">
        <v>3452246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247710</v>
      </c>
      <c r="BH10" s="622"/>
      <c r="BI10" s="622"/>
      <c r="BJ10" s="622"/>
      <c r="BK10" s="622"/>
      <c r="BL10" s="622"/>
      <c r="BM10" s="622"/>
      <c r="BN10" s="623"/>
      <c r="BO10" s="659">
        <v>3.1</v>
      </c>
      <c r="BP10" s="659"/>
      <c r="BQ10" s="659"/>
      <c r="BR10" s="659"/>
      <c r="BS10" s="660">
        <v>41195</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70000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1897356</v>
      </c>
      <c r="S11" s="622"/>
      <c r="T11" s="622"/>
      <c r="U11" s="622"/>
      <c r="V11" s="622"/>
      <c r="W11" s="622"/>
      <c r="X11" s="622"/>
      <c r="Y11" s="623"/>
      <c r="Z11" s="624">
        <v>3.6</v>
      </c>
      <c r="AA11" s="625"/>
      <c r="AB11" s="625"/>
      <c r="AC11" s="626"/>
      <c r="AD11" s="627">
        <v>1897356</v>
      </c>
      <c r="AE11" s="622"/>
      <c r="AF11" s="622"/>
      <c r="AG11" s="622"/>
      <c r="AH11" s="622"/>
      <c r="AI11" s="622"/>
      <c r="AJ11" s="622"/>
      <c r="AK11" s="623"/>
      <c r="AL11" s="624">
        <v>7.2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433950</v>
      </c>
      <c r="BH11" s="622"/>
      <c r="BI11" s="622"/>
      <c r="BJ11" s="622"/>
      <c r="BK11" s="622"/>
      <c r="BL11" s="622"/>
      <c r="BM11" s="622"/>
      <c r="BN11" s="623"/>
      <c r="BO11" s="659">
        <v>5.4</v>
      </c>
      <c r="BP11" s="659"/>
      <c r="BQ11" s="659"/>
      <c r="BR11" s="659"/>
      <c r="BS11" s="660">
        <v>123981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2423992</v>
      </c>
      <c r="CS11" s="622"/>
      <c r="CT11" s="622"/>
      <c r="CU11" s="622"/>
      <c r="CV11" s="622"/>
      <c r="CW11" s="622"/>
      <c r="CX11" s="622"/>
      <c r="CY11" s="623"/>
      <c r="CZ11" s="659">
        <v>4.9000000000000004</v>
      </c>
      <c r="DA11" s="659"/>
      <c r="DB11" s="659"/>
      <c r="DC11" s="659"/>
      <c r="DD11" s="627">
        <v>965978</v>
      </c>
      <c r="DE11" s="622"/>
      <c r="DF11" s="622"/>
      <c r="DG11" s="622"/>
      <c r="DH11" s="622"/>
      <c r="DI11" s="622"/>
      <c r="DJ11" s="622"/>
      <c r="DK11" s="622"/>
      <c r="DL11" s="622"/>
      <c r="DM11" s="622"/>
      <c r="DN11" s="622"/>
      <c r="DO11" s="622"/>
      <c r="DP11" s="623"/>
      <c r="DQ11" s="627">
        <v>1051424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10097</v>
      </c>
      <c r="S12" s="622"/>
      <c r="T12" s="622"/>
      <c r="U12" s="622"/>
      <c r="V12" s="622"/>
      <c r="W12" s="622"/>
      <c r="X12" s="622"/>
      <c r="Y12" s="623"/>
      <c r="Z12" s="659">
        <v>0</v>
      </c>
      <c r="AA12" s="659"/>
      <c r="AB12" s="659"/>
      <c r="AC12" s="659"/>
      <c r="AD12" s="660">
        <v>10097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3452767</v>
      </c>
      <c r="BH12" s="622"/>
      <c r="BI12" s="622"/>
      <c r="BJ12" s="622"/>
      <c r="BK12" s="622"/>
      <c r="BL12" s="622"/>
      <c r="BM12" s="622"/>
      <c r="BN12" s="623"/>
      <c r="BO12" s="659">
        <v>43.4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2240037</v>
      </c>
      <c r="CS12" s="622"/>
      <c r="CT12" s="622"/>
      <c r="CU12" s="622"/>
      <c r="CV12" s="622"/>
      <c r="CW12" s="622"/>
      <c r="CX12" s="622"/>
      <c r="CY12" s="623"/>
      <c r="CZ12" s="659">
        <v>4.5</v>
      </c>
      <c r="DA12" s="659"/>
      <c r="DB12" s="659"/>
      <c r="DC12" s="659"/>
      <c r="DD12" s="627">
        <v>1296199</v>
      </c>
      <c r="DE12" s="622"/>
      <c r="DF12" s="622"/>
      <c r="DG12" s="622"/>
      <c r="DH12" s="622"/>
      <c r="DI12" s="622"/>
      <c r="DJ12" s="622"/>
      <c r="DK12" s="622"/>
      <c r="DL12" s="622"/>
      <c r="DM12" s="622"/>
      <c r="DN12" s="622"/>
      <c r="DO12" s="622"/>
      <c r="DP12" s="623"/>
      <c r="DQ12" s="627">
        <v>704610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3432549</v>
      </c>
      <c r="BH13" s="622"/>
      <c r="BI13" s="622"/>
      <c r="BJ13" s="622"/>
      <c r="BK13" s="622"/>
      <c r="BL13" s="622"/>
      <c r="BM13" s="622"/>
      <c r="BN13" s="623"/>
      <c r="BO13" s="659">
        <v>43.1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4073440</v>
      </c>
      <c r="CS13" s="622"/>
      <c r="CT13" s="622"/>
      <c r="CU13" s="622"/>
      <c r="CV13" s="622"/>
      <c r="CW13" s="622"/>
      <c r="CX13" s="622"/>
      <c r="CY13" s="623"/>
      <c r="CZ13" s="659">
        <v>8.1999999999999993</v>
      </c>
      <c r="DA13" s="659"/>
      <c r="DB13" s="659"/>
      <c r="DC13" s="659"/>
      <c r="DD13" s="627">
        <v>2253953</v>
      </c>
      <c r="DE13" s="622"/>
      <c r="DF13" s="622"/>
      <c r="DG13" s="622"/>
      <c r="DH13" s="622"/>
      <c r="DI13" s="622"/>
      <c r="DJ13" s="622"/>
      <c r="DK13" s="622"/>
      <c r="DL13" s="622"/>
      <c r="DM13" s="622"/>
      <c r="DN13" s="622"/>
      <c r="DO13" s="622"/>
      <c r="DP13" s="623"/>
      <c r="DQ13" s="627">
        <v>1923204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297533</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1769958</v>
      </c>
      <c r="CS14" s="622"/>
      <c r="CT14" s="622"/>
      <c r="CU14" s="622"/>
      <c r="CV14" s="622"/>
      <c r="CW14" s="622"/>
      <c r="CX14" s="622"/>
      <c r="CY14" s="623"/>
      <c r="CZ14" s="659">
        <v>3.6</v>
      </c>
      <c r="DA14" s="659"/>
      <c r="DB14" s="659"/>
      <c r="DC14" s="659"/>
      <c r="DD14" s="627">
        <v>212511</v>
      </c>
      <c r="DE14" s="622"/>
      <c r="DF14" s="622"/>
      <c r="DG14" s="622"/>
      <c r="DH14" s="622"/>
      <c r="DI14" s="622"/>
      <c r="DJ14" s="622"/>
      <c r="DK14" s="622"/>
      <c r="DL14" s="622"/>
      <c r="DM14" s="622"/>
      <c r="DN14" s="622"/>
      <c r="DO14" s="622"/>
      <c r="DP14" s="623"/>
      <c r="DQ14" s="627">
        <v>1307776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38366</v>
      </c>
      <c r="S15" s="622"/>
      <c r="T15" s="622"/>
      <c r="U15" s="622"/>
      <c r="V15" s="622"/>
      <c r="W15" s="622"/>
      <c r="X15" s="622"/>
      <c r="Y15" s="623"/>
      <c r="Z15" s="659">
        <v>0.1</v>
      </c>
      <c r="AA15" s="659"/>
      <c r="AB15" s="659"/>
      <c r="AC15" s="659"/>
      <c r="AD15" s="660">
        <v>38366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509167</v>
      </c>
      <c r="BH15" s="622"/>
      <c r="BI15" s="622"/>
      <c r="BJ15" s="622"/>
      <c r="BK15" s="622"/>
      <c r="BL15" s="622"/>
      <c r="BM15" s="622"/>
      <c r="BN15" s="623"/>
      <c r="BO15" s="659">
        <v>6.4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7003312</v>
      </c>
      <c r="CS15" s="622"/>
      <c r="CT15" s="622"/>
      <c r="CU15" s="622"/>
      <c r="CV15" s="622"/>
      <c r="CW15" s="622"/>
      <c r="CX15" s="622"/>
      <c r="CY15" s="623"/>
      <c r="CZ15" s="659">
        <v>14.1</v>
      </c>
      <c r="DA15" s="659"/>
      <c r="DB15" s="659"/>
      <c r="DC15" s="659"/>
      <c r="DD15" s="627">
        <v>3129324</v>
      </c>
      <c r="DE15" s="622"/>
      <c r="DF15" s="622"/>
      <c r="DG15" s="622"/>
      <c r="DH15" s="622"/>
      <c r="DI15" s="622"/>
      <c r="DJ15" s="622"/>
      <c r="DK15" s="622"/>
      <c r="DL15" s="622"/>
      <c r="DM15" s="622"/>
      <c r="DN15" s="622"/>
      <c r="DO15" s="622"/>
      <c r="DP15" s="623"/>
      <c r="DQ15" s="627">
        <v>3438904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188898</v>
      </c>
      <c r="S16" s="622"/>
      <c r="T16" s="622"/>
      <c r="U16" s="622"/>
      <c r="V16" s="622"/>
      <c r="W16" s="622"/>
      <c r="X16" s="622"/>
      <c r="Y16" s="623"/>
      <c r="Z16" s="659">
        <v>0.4</v>
      </c>
      <c r="AA16" s="659"/>
      <c r="AB16" s="659"/>
      <c r="AC16" s="659"/>
      <c r="AD16" s="660">
        <v>188898</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329557</v>
      </c>
      <c r="CS16" s="622"/>
      <c r="CT16" s="622"/>
      <c r="CU16" s="622"/>
      <c r="CV16" s="622"/>
      <c r="CW16" s="622"/>
      <c r="CX16" s="622"/>
      <c r="CY16" s="623"/>
      <c r="CZ16" s="659">
        <v>0.7</v>
      </c>
      <c r="DA16" s="659"/>
      <c r="DB16" s="659"/>
      <c r="DC16" s="659"/>
      <c r="DD16" s="627" t="s">
        <v>122</v>
      </c>
      <c r="DE16" s="622"/>
      <c r="DF16" s="622"/>
      <c r="DG16" s="622"/>
      <c r="DH16" s="622"/>
      <c r="DI16" s="622"/>
      <c r="DJ16" s="622"/>
      <c r="DK16" s="622"/>
      <c r="DL16" s="622"/>
      <c r="DM16" s="622"/>
      <c r="DN16" s="622"/>
      <c r="DO16" s="622"/>
      <c r="DP16" s="623"/>
      <c r="DQ16" s="627">
        <v>108343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295760</v>
      </c>
      <c r="S17" s="622"/>
      <c r="T17" s="622"/>
      <c r="U17" s="622"/>
      <c r="V17" s="622"/>
      <c r="W17" s="622"/>
      <c r="X17" s="622"/>
      <c r="Y17" s="623"/>
      <c r="Z17" s="659">
        <v>0.6</v>
      </c>
      <c r="AA17" s="659"/>
      <c r="AB17" s="659"/>
      <c r="AC17" s="659"/>
      <c r="AD17" s="660">
        <v>295760</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4809437</v>
      </c>
      <c r="CS17" s="622"/>
      <c r="CT17" s="622"/>
      <c r="CU17" s="622"/>
      <c r="CV17" s="622"/>
      <c r="CW17" s="622"/>
      <c r="CX17" s="622"/>
      <c r="CY17" s="623"/>
      <c r="CZ17" s="659">
        <v>9.6999999999999993</v>
      </c>
      <c r="DA17" s="659"/>
      <c r="DB17" s="659"/>
      <c r="DC17" s="659"/>
      <c r="DD17" s="627" t="s">
        <v>122</v>
      </c>
      <c r="DE17" s="622"/>
      <c r="DF17" s="622"/>
      <c r="DG17" s="622"/>
      <c r="DH17" s="622"/>
      <c r="DI17" s="622"/>
      <c r="DJ17" s="622"/>
      <c r="DK17" s="622"/>
      <c r="DL17" s="622"/>
      <c r="DM17" s="622"/>
      <c r="DN17" s="622"/>
      <c r="DO17" s="622"/>
      <c r="DP17" s="623"/>
      <c r="DQ17" s="627">
        <v>4724598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30935</v>
      </c>
      <c r="S18" s="622"/>
      <c r="T18" s="622"/>
      <c r="U18" s="622"/>
      <c r="V18" s="622"/>
      <c r="W18" s="622"/>
      <c r="X18" s="622"/>
      <c r="Y18" s="623"/>
      <c r="Z18" s="659">
        <v>0.1</v>
      </c>
      <c r="AA18" s="659"/>
      <c r="AB18" s="659"/>
      <c r="AC18" s="659"/>
      <c r="AD18" s="660">
        <v>30935</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264451</v>
      </c>
      <c r="S19" s="622"/>
      <c r="T19" s="622"/>
      <c r="U19" s="622"/>
      <c r="V19" s="622"/>
      <c r="W19" s="622"/>
      <c r="X19" s="622"/>
      <c r="Y19" s="623"/>
      <c r="Z19" s="659">
        <v>0.5</v>
      </c>
      <c r="AA19" s="659"/>
      <c r="AB19" s="659"/>
      <c r="AC19" s="659"/>
      <c r="AD19" s="660">
        <v>264451</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775</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374</v>
      </c>
      <c r="S20" s="622"/>
      <c r="T20" s="622"/>
      <c r="U20" s="622"/>
      <c r="V20" s="622"/>
      <c r="W20" s="622"/>
      <c r="X20" s="622"/>
      <c r="Y20" s="623"/>
      <c r="Z20" s="659">
        <v>0</v>
      </c>
      <c r="AA20" s="659"/>
      <c r="AB20" s="659"/>
      <c r="AC20" s="659"/>
      <c r="AD20" s="660">
        <v>374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775</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49498567</v>
      </c>
      <c r="CS20" s="622"/>
      <c r="CT20" s="622"/>
      <c r="CU20" s="622"/>
      <c r="CV20" s="622"/>
      <c r="CW20" s="622"/>
      <c r="CX20" s="622"/>
      <c r="CY20" s="623"/>
      <c r="CZ20" s="659">
        <v>100</v>
      </c>
      <c r="DA20" s="659"/>
      <c r="DB20" s="659"/>
      <c r="DC20" s="659"/>
      <c r="DD20" s="627">
        <v>8657661</v>
      </c>
      <c r="DE20" s="622"/>
      <c r="DF20" s="622"/>
      <c r="DG20" s="622"/>
      <c r="DH20" s="622"/>
      <c r="DI20" s="622"/>
      <c r="DJ20" s="622"/>
      <c r="DK20" s="622"/>
      <c r="DL20" s="622"/>
      <c r="DM20" s="622"/>
      <c r="DN20" s="622"/>
      <c r="DO20" s="622"/>
      <c r="DP20" s="623"/>
      <c r="DQ20" s="627">
        <v>29949842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17367225</v>
      </c>
      <c r="S21" s="622"/>
      <c r="T21" s="622"/>
      <c r="U21" s="622"/>
      <c r="V21" s="622"/>
      <c r="W21" s="622"/>
      <c r="X21" s="622"/>
      <c r="Y21" s="623"/>
      <c r="Z21" s="659">
        <v>32.9</v>
      </c>
      <c r="AA21" s="659"/>
      <c r="AB21" s="659"/>
      <c r="AC21" s="659"/>
      <c r="AD21" s="660">
        <v>15240097</v>
      </c>
      <c r="AE21" s="660"/>
      <c r="AF21" s="660"/>
      <c r="AG21" s="660"/>
      <c r="AH21" s="660"/>
      <c r="AI21" s="660"/>
      <c r="AJ21" s="660"/>
      <c r="AK21" s="660"/>
      <c r="AL21" s="624">
        <v>58.1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775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15240097</v>
      </c>
      <c r="S22" s="622"/>
      <c r="T22" s="622"/>
      <c r="U22" s="622"/>
      <c r="V22" s="622"/>
      <c r="W22" s="622"/>
      <c r="X22" s="622"/>
      <c r="Y22" s="623"/>
      <c r="Z22" s="659">
        <v>28.9</v>
      </c>
      <c r="AA22" s="659"/>
      <c r="AB22" s="659"/>
      <c r="AC22" s="659"/>
      <c r="AD22" s="660">
        <v>15240097</v>
      </c>
      <c r="AE22" s="660"/>
      <c r="AF22" s="660"/>
      <c r="AG22" s="660"/>
      <c r="AH22" s="660"/>
      <c r="AI22" s="660"/>
      <c r="AJ22" s="660"/>
      <c r="AK22" s="660"/>
      <c r="AL22" s="624">
        <v>58.1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2127128</v>
      </c>
      <c r="S23" s="622"/>
      <c r="T23" s="622"/>
      <c r="U23" s="622"/>
      <c r="V23" s="622"/>
      <c r="W23" s="622"/>
      <c r="X23" s="622"/>
      <c r="Y23" s="623"/>
      <c r="Z23" s="659">
        <v>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20846555</v>
      </c>
      <c r="CS24" s="677"/>
      <c r="CT24" s="677"/>
      <c r="CU24" s="677"/>
      <c r="CV24" s="677"/>
      <c r="CW24" s="677"/>
      <c r="CX24" s="677"/>
      <c r="CY24" s="702"/>
      <c r="CZ24" s="703">
        <v>42.1</v>
      </c>
      <c r="DA24" s="685"/>
      <c r="DB24" s="685"/>
      <c r="DC24" s="705"/>
      <c r="DD24" s="701">
        <v>14375477</v>
      </c>
      <c r="DE24" s="677"/>
      <c r="DF24" s="677"/>
      <c r="DG24" s="677"/>
      <c r="DH24" s="677"/>
      <c r="DI24" s="677"/>
      <c r="DJ24" s="677"/>
      <c r="DK24" s="702"/>
      <c r="DL24" s="701">
        <v>13354933</v>
      </c>
      <c r="DM24" s="677"/>
      <c r="DN24" s="677"/>
      <c r="DO24" s="677"/>
      <c r="DP24" s="677"/>
      <c r="DQ24" s="677"/>
      <c r="DR24" s="677"/>
      <c r="DS24" s="677"/>
      <c r="DT24" s="677"/>
      <c r="DU24" s="677"/>
      <c r="DV24" s="702"/>
      <c r="DW24" s="703">
        <v>50.8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28301354</v>
      </c>
      <c r="S25" s="622"/>
      <c r="T25" s="622"/>
      <c r="U25" s="622"/>
      <c r="V25" s="622"/>
      <c r="W25" s="622"/>
      <c r="X25" s="622"/>
      <c r="Y25" s="623"/>
      <c r="Z25" s="659">
        <v>53.7</v>
      </c>
      <c r="AA25" s="659"/>
      <c r="AB25" s="659"/>
      <c r="AC25" s="659"/>
      <c r="AD25" s="660">
        <v>26174226</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6901613</v>
      </c>
      <c r="CS25" s="634"/>
      <c r="CT25" s="634"/>
      <c r="CU25" s="634"/>
      <c r="CV25" s="634"/>
      <c r="CW25" s="634"/>
      <c r="CX25" s="634"/>
      <c r="CY25" s="635"/>
      <c r="CZ25" s="624">
        <v>13.9</v>
      </c>
      <c r="DA25" s="636"/>
      <c r="DB25" s="636"/>
      <c r="DC25" s="637"/>
      <c r="DD25" s="627">
        <v>6398280</v>
      </c>
      <c r="DE25" s="634"/>
      <c r="DF25" s="634"/>
      <c r="DG25" s="634"/>
      <c r="DH25" s="634"/>
      <c r="DI25" s="634"/>
      <c r="DJ25" s="634"/>
      <c r="DK25" s="635"/>
      <c r="DL25" s="627">
        <v>6301977</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4475</v>
      </c>
      <c r="S26" s="622"/>
      <c r="T26" s="622"/>
      <c r="U26" s="622"/>
      <c r="V26" s="622"/>
      <c r="W26" s="622"/>
      <c r="X26" s="622"/>
      <c r="Y26" s="623"/>
      <c r="Z26" s="659">
        <v>0</v>
      </c>
      <c r="AA26" s="659"/>
      <c r="AB26" s="659"/>
      <c r="AC26" s="659"/>
      <c r="AD26" s="660">
        <v>4475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4025822</v>
      </c>
      <c r="CS26" s="622"/>
      <c r="CT26" s="622"/>
      <c r="CU26" s="622"/>
      <c r="CV26" s="622"/>
      <c r="CW26" s="622"/>
      <c r="CX26" s="622"/>
      <c r="CY26" s="623"/>
      <c r="CZ26" s="624">
        <v>8.1</v>
      </c>
      <c r="DA26" s="636"/>
      <c r="DB26" s="636"/>
      <c r="DC26" s="637"/>
      <c r="DD26" s="627">
        <v>3650392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188318</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7963100</v>
      </c>
      <c r="BH27" s="622"/>
      <c r="BI27" s="622"/>
      <c r="BJ27" s="622"/>
      <c r="BK27" s="622"/>
      <c r="BL27" s="622"/>
      <c r="BM27" s="622"/>
      <c r="BN27" s="623"/>
      <c r="BO27" s="659">
        <v>100</v>
      </c>
      <c r="BP27" s="659"/>
      <c r="BQ27" s="659"/>
      <c r="BR27" s="659"/>
      <c r="BS27" s="660">
        <v>165176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9135505</v>
      </c>
      <c r="CS27" s="634"/>
      <c r="CT27" s="634"/>
      <c r="CU27" s="634"/>
      <c r="CV27" s="634"/>
      <c r="CW27" s="634"/>
      <c r="CX27" s="634"/>
      <c r="CY27" s="635"/>
      <c r="CZ27" s="624">
        <v>18.5</v>
      </c>
      <c r="DA27" s="636"/>
      <c r="DB27" s="636"/>
      <c r="DC27" s="637"/>
      <c r="DD27" s="627">
        <v>3252599</v>
      </c>
      <c r="DE27" s="634"/>
      <c r="DF27" s="634"/>
      <c r="DG27" s="634"/>
      <c r="DH27" s="634"/>
      <c r="DI27" s="634"/>
      <c r="DJ27" s="634"/>
      <c r="DK27" s="635"/>
      <c r="DL27" s="627">
        <v>2328836</v>
      </c>
      <c r="DM27" s="634"/>
      <c r="DN27" s="634"/>
      <c r="DO27" s="634"/>
      <c r="DP27" s="634"/>
      <c r="DQ27" s="634"/>
      <c r="DR27" s="634"/>
      <c r="DS27" s="634"/>
      <c r="DT27" s="634"/>
      <c r="DU27" s="634"/>
      <c r="DV27" s="635"/>
      <c r="DW27" s="624">
        <v>8.9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327640</v>
      </c>
      <c r="S28" s="622"/>
      <c r="T28" s="622"/>
      <c r="U28" s="622"/>
      <c r="V28" s="622"/>
      <c r="W28" s="622"/>
      <c r="X28" s="622"/>
      <c r="Y28" s="623"/>
      <c r="Z28" s="659">
        <v>0.6</v>
      </c>
      <c r="AA28" s="659"/>
      <c r="AB28" s="659"/>
      <c r="AC28" s="659"/>
      <c r="AD28" s="660">
        <v>19948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4809437</v>
      </c>
      <c r="CS28" s="622"/>
      <c r="CT28" s="622"/>
      <c r="CU28" s="622"/>
      <c r="CV28" s="622"/>
      <c r="CW28" s="622"/>
      <c r="CX28" s="622"/>
      <c r="CY28" s="623"/>
      <c r="CZ28" s="624">
        <v>9.6999999999999993</v>
      </c>
      <c r="DA28" s="636"/>
      <c r="DB28" s="636"/>
      <c r="DC28" s="637"/>
      <c r="DD28" s="627">
        <v>4724598</v>
      </c>
      <c r="DE28" s="622"/>
      <c r="DF28" s="622"/>
      <c r="DG28" s="622"/>
      <c r="DH28" s="622"/>
      <c r="DI28" s="622"/>
      <c r="DJ28" s="622"/>
      <c r="DK28" s="623"/>
      <c r="DL28" s="627">
        <v>4724120</v>
      </c>
      <c r="DM28" s="622"/>
      <c r="DN28" s="622"/>
      <c r="DO28" s="622"/>
      <c r="DP28" s="622"/>
      <c r="DQ28" s="622"/>
      <c r="DR28" s="622"/>
      <c r="DS28" s="622"/>
      <c r="DT28" s="622"/>
      <c r="DU28" s="622"/>
      <c r="DV28" s="623"/>
      <c r="DW28" s="624">
        <v>18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142542</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4809437</v>
      </c>
      <c r="CS29" s="634"/>
      <c r="CT29" s="634"/>
      <c r="CU29" s="634"/>
      <c r="CV29" s="634"/>
      <c r="CW29" s="634"/>
      <c r="CX29" s="634"/>
      <c r="CY29" s="635"/>
      <c r="CZ29" s="624">
        <v>9.6999999999999993</v>
      </c>
      <c r="DA29" s="636"/>
      <c r="DB29" s="636"/>
      <c r="DC29" s="637"/>
      <c r="DD29" s="627">
        <v>4724598</v>
      </c>
      <c r="DE29" s="634"/>
      <c r="DF29" s="634"/>
      <c r="DG29" s="634"/>
      <c r="DH29" s="634"/>
      <c r="DI29" s="634"/>
      <c r="DJ29" s="634"/>
      <c r="DK29" s="635"/>
      <c r="DL29" s="627">
        <v>4724120</v>
      </c>
      <c r="DM29" s="634"/>
      <c r="DN29" s="634"/>
      <c r="DO29" s="634"/>
      <c r="DP29" s="634"/>
      <c r="DQ29" s="634"/>
      <c r="DR29" s="634"/>
      <c r="DS29" s="634"/>
      <c r="DT29" s="634"/>
      <c r="DU29" s="634"/>
      <c r="DV29" s="635"/>
      <c r="DW29" s="624">
        <v>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7499018</v>
      </c>
      <c r="S30" s="622"/>
      <c r="T30" s="622"/>
      <c r="U30" s="622"/>
      <c r="V30" s="622"/>
      <c r="W30" s="622"/>
      <c r="X30" s="622"/>
      <c r="Y30" s="623"/>
      <c r="Z30" s="659">
        <v>14.2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4731400</v>
      </c>
      <c r="CS30" s="622"/>
      <c r="CT30" s="622"/>
      <c r="CU30" s="622"/>
      <c r="CV30" s="622"/>
      <c r="CW30" s="622"/>
      <c r="CX30" s="622"/>
      <c r="CY30" s="623"/>
      <c r="CZ30" s="624">
        <v>9.6</v>
      </c>
      <c r="DA30" s="636"/>
      <c r="DB30" s="636"/>
      <c r="DC30" s="637"/>
      <c r="DD30" s="627">
        <v>4652535</v>
      </c>
      <c r="DE30" s="622"/>
      <c r="DF30" s="622"/>
      <c r="DG30" s="622"/>
      <c r="DH30" s="622"/>
      <c r="DI30" s="622"/>
      <c r="DJ30" s="622"/>
      <c r="DK30" s="623"/>
      <c r="DL30" s="627">
        <v>4652057</v>
      </c>
      <c r="DM30" s="622"/>
      <c r="DN30" s="622"/>
      <c r="DO30" s="622"/>
      <c r="DP30" s="622"/>
      <c r="DQ30" s="622"/>
      <c r="DR30" s="622"/>
      <c r="DS30" s="622"/>
      <c r="DT30" s="622"/>
      <c r="DU30" s="622"/>
      <c r="DV30" s="623"/>
      <c r="DW30" s="624">
        <v>17.7</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v>
      </c>
      <c r="BH31" s="684"/>
      <c r="BI31" s="684"/>
      <c r="BJ31" s="684"/>
      <c r="BK31" s="684"/>
      <c r="BL31" s="684"/>
      <c r="BM31" s="685">
        <v>97.6</v>
      </c>
      <c r="BN31" s="684"/>
      <c r="BO31" s="684"/>
      <c r="BP31" s="684"/>
      <c r="BQ31" s="686"/>
      <c r="BR31" s="683">
        <v>99.2</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78037</v>
      </c>
      <c r="CS31" s="634"/>
      <c r="CT31" s="634"/>
      <c r="CU31" s="634"/>
      <c r="CV31" s="634"/>
      <c r="CW31" s="634"/>
      <c r="CX31" s="634"/>
      <c r="CY31" s="635"/>
      <c r="CZ31" s="624">
        <v>0.2</v>
      </c>
      <c r="DA31" s="636"/>
      <c r="DB31" s="636"/>
      <c r="DC31" s="637"/>
      <c r="DD31" s="627">
        <v>72063</v>
      </c>
      <c r="DE31" s="634"/>
      <c r="DF31" s="634"/>
      <c r="DG31" s="634"/>
      <c r="DH31" s="634"/>
      <c r="DI31" s="634"/>
      <c r="DJ31" s="634"/>
      <c r="DK31" s="635"/>
      <c r="DL31" s="627">
        <v>72063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3205854</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99.2</v>
      </c>
      <c r="BH32" s="634"/>
      <c r="BI32" s="634"/>
      <c r="BJ32" s="634"/>
      <c r="BK32" s="634"/>
      <c r="BL32" s="634"/>
      <c r="BM32" s="625">
        <v>98.4</v>
      </c>
      <c r="BN32" s="634"/>
      <c r="BO32" s="634"/>
      <c r="BP32" s="634"/>
      <c r="BQ32" s="657"/>
      <c r="BR32" s="687">
        <v>99.4</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1077644</v>
      </c>
      <c r="S33" s="622"/>
      <c r="T33" s="622"/>
      <c r="U33" s="622"/>
      <c r="V33" s="622"/>
      <c r="W33" s="622"/>
      <c r="X33" s="622"/>
      <c r="Y33" s="623"/>
      <c r="Z33" s="659">
        <v>2</v>
      </c>
      <c r="AA33" s="659"/>
      <c r="AB33" s="659"/>
      <c r="AC33" s="659"/>
      <c r="AD33" s="660">
        <v>19258</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98.7</v>
      </c>
      <c r="BH33" s="606"/>
      <c r="BI33" s="606"/>
      <c r="BJ33" s="606"/>
      <c r="BK33" s="606"/>
      <c r="BL33" s="606"/>
      <c r="BM33" s="652">
        <v>96.5</v>
      </c>
      <c r="BN33" s="606"/>
      <c r="BO33" s="606"/>
      <c r="BP33" s="606"/>
      <c r="BQ33" s="669"/>
      <c r="BR33" s="682">
        <v>98.8</v>
      </c>
      <c r="BS33" s="606"/>
      <c r="BT33" s="606"/>
      <c r="BU33" s="606"/>
      <c r="BV33" s="606"/>
      <c r="BW33" s="606"/>
      <c r="BX33" s="652">
        <v>96.7</v>
      </c>
      <c r="BY33" s="606"/>
      <c r="BZ33" s="606"/>
      <c r="CA33" s="606"/>
      <c r="CB33" s="669"/>
      <c r="CD33" s="618" t="s">
        <v>307</v>
      </c>
      <c r="CE33" s="619"/>
      <c r="CF33" s="619"/>
      <c r="CG33" s="619"/>
      <c r="CH33" s="619"/>
      <c r="CI33" s="619"/>
      <c r="CJ33" s="619"/>
      <c r="CK33" s="619"/>
      <c r="CL33" s="619"/>
      <c r="CM33" s="619"/>
      <c r="CN33" s="619"/>
      <c r="CO33" s="619"/>
      <c r="CP33" s="619"/>
      <c r="CQ33" s="620"/>
      <c r="CR33" s="621">
        <v>19664794</v>
      </c>
      <c r="CS33" s="634"/>
      <c r="CT33" s="634"/>
      <c r="CU33" s="634"/>
      <c r="CV33" s="634"/>
      <c r="CW33" s="634"/>
      <c r="CX33" s="634"/>
      <c r="CY33" s="635"/>
      <c r="CZ33" s="624">
        <v>39.700000000000003</v>
      </c>
      <c r="DA33" s="636"/>
      <c r="DB33" s="636"/>
      <c r="DC33" s="637"/>
      <c r="DD33" s="627">
        <v>14462488</v>
      </c>
      <c r="DE33" s="634"/>
      <c r="DF33" s="634"/>
      <c r="DG33" s="634"/>
      <c r="DH33" s="634"/>
      <c r="DI33" s="634"/>
      <c r="DJ33" s="634"/>
      <c r="DK33" s="635"/>
      <c r="DL33" s="627">
        <v>10723412</v>
      </c>
      <c r="DM33" s="634"/>
      <c r="DN33" s="634"/>
      <c r="DO33" s="634"/>
      <c r="DP33" s="634"/>
      <c r="DQ33" s="634"/>
      <c r="DR33" s="634"/>
      <c r="DS33" s="634"/>
      <c r="DT33" s="634"/>
      <c r="DU33" s="634"/>
      <c r="DV33" s="635"/>
      <c r="DW33" s="624">
        <v>40.799999999999997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1034436</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5297027</v>
      </c>
      <c r="CS34" s="622"/>
      <c r="CT34" s="622"/>
      <c r="CU34" s="622"/>
      <c r="CV34" s="622"/>
      <c r="CW34" s="622"/>
      <c r="CX34" s="622"/>
      <c r="CY34" s="623"/>
      <c r="CZ34" s="624">
        <v>10.7</v>
      </c>
      <c r="DA34" s="636"/>
      <c r="DB34" s="636"/>
      <c r="DC34" s="637"/>
      <c r="DD34" s="627">
        <v>3379619</v>
      </c>
      <c r="DE34" s="622"/>
      <c r="DF34" s="622"/>
      <c r="DG34" s="622"/>
      <c r="DH34" s="622"/>
      <c r="DI34" s="622"/>
      <c r="DJ34" s="622"/>
      <c r="DK34" s="623"/>
      <c r="DL34" s="627">
        <v>2675353</v>
      </c>
      <c r="DM34" s="622"/>
      <c r="DN34" s="622"/>
      <c r="DO34" s="622"/>
      <c r="DP34" s="622"/>
      <c r="DQ34" s="622"/>
      <c r="DR34" s="622"/>
      <c r="DS34" s="622"/>
      <c r="DT34" s="622"/>
      <c r="DU34" s="622"/>
      <c r="DV34" s="623"/>
      <c r="DW34" s="624">
        <v>10.199999999999999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437672</v>
      </c>
      <c r="S35" s="622"/>
      <c r="T35" s="622"/>
      <c r="U35" s="622"/>
      <c r="V35" s="622"/>
      <c r="W35" s="622"/>
      <c r="X35" s="622"/>
      <c r="Y35" s="623"/>
      <c r="Z35" s="659">
        <v>0.8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361637</v>
      </c>
      <c r="CS35" s="634"/>
      <c r="CT35" s="634"/>
      <c r="CU35" s="634"/>
      <c r="CV35" s="634"/>
      <c r="CW35" s="634"/>
      <c r="CX35" s="634"/>
      <c r="CY35" s="635"/>
      <c r="CZ35" s="624">
        <v>0.7</v>
      </c>
      <c r="DA35" s="636"/>
      <c r="DB35" s="636"/>
      <c r="DC35" s="637"/>
      <c r="DD35" s="627">
        <v>302142</v>
      </c>
      <c r="DE35" s="634"/>
      <c r="DF35" s="634"/>
      <c r="DG35" s="634"/>
      <c r="DH35" s="634"/>
      <c r="DI35" s="634"/>
      <c r="DJ35" s="634"/>
      <c r="DK35" s="635"/>
      <c r="DL35" s="627">
        <v>259523</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3406495</v>
      </c>
      <c r="S36" s="622"/>
      <c r="T36" s="622"/>
      <c r="U36" s="622"/>
      <c r="V36" s="622"/>
      <c r="W36" s="622"/>
      <c r="X36" s="622"/>
      <c r="Y36" s="623"/>
      <c r="Z36" s="659">
        <v>6.5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6675047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487452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7686855</v>
      </c>
      <c r="CS36" s="622"/>
      <c r="CT36" s="622"/>
      <c r="CU36" s="622"/>
      <c r="CV36" s="622"/>
      <c r="CW36" s="622"/>
      <c r="CX36" s="622"/>
      <c r="CY36" s="623"/>
      <c r="CZ36" s="624">
        <v>15.5</v>
      </c>
      <c r="DA36" s="636"/>
      <c r="DB36" s="636"/>
      <c r="DC36" s="637"/>
      <c r="DD36" s="627">
        <v>6121197</v>
      </c>
      <c r="DE36" s="622"/>
      <c r="DF36" s="622"/>
      <c r="DG36" s="622"/>
      <c r="DH36" s="622"/>
      <c r="DI36" s="622"/>
      <c r="DJ36" s="622"/>
      <c r="DK36" s="623"/>
      <c r="DL36" s="627">
        <v>4811567</v>
      </c>
      <c r="DM36" s="622"/>
      <c r="DN36" s="622"/>
      <c r="DO36" s="622"/>
      <c r="DP36" s="622"/>
      <c r="DQ36" s="622"/>
      <c r="DR36" s="622"/>
      <c r="DS36" s="622"/>
      <c r="DT36" s="622"/>
      <c r="DU36" s="622"/>
      <c r="DV36" s="623"/>
      <c r="DW36" s="624">
        <v>18.3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1178767</v>
      </c>
      <c r="S37" s="622"/>
      <c r="T37" s="622"/>
      <c r="U37" s="622"/>
      <c r="V37" s="622"/>
      <c r="W37" s="622"/>
      <c r="X37" s="622"/>
      <c r="Y37" s="623"/>
      <c r="Z37" s="659">
        <v>2.2000000000000002</v>
      </c>
      <c r="AA37" s="659"/>
      <c r="AB37" s="659"/>
      <c r="AC37" s="659"/>
      <c r="AD37" s="660">
        <v>24604</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1473563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321949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1945051</v>
      </c>
      <c r="CS37" s="634"/>
      <c r="CT37" s="634"/>
      <c r="CU37" s="634"/>
      <c r="CV37" s="634"/>
      <c r="CW37" s="634"/>
      <c r="CX37" s="634"/>
      <c r="CY37" s="635"/>
      <c r="CZ37" s="624">
        <v>3.9</v>
      </c>
      <c r="DA37" s="636"/>
      <c r="DB37" s="636"/>
      <c r="DC37" s="637"/>
      <c r="DD37" s="627">
        <v>1719682</v>
      </c>
      <c r="DE37" s="634"/>
      <c r="DF37" s="634"/>
      <c r="DG37" s="634"/>
      <c r="DH37" s="634"/>
      <c r="DI37" s="634"/>
      <c r="DJ37" s="634"/>
      <c r="DK37" s="635"/>
      <c r="DL37" s="627">
        <v>1706499</v>
      </c>
      <c r="DM37" s="634"/>
      <c r="DN37" s="634"/>
      <c r="DO37" s="634"/>
      <c r="DP37" s="634"/>
      <c r="DQ37" s="634"/>
      <c r="DR37" s="634"/>
      <c r="DS37" s="634"/>
      <c r="DT37" s="634"/>
      <c r="DU37" s="634"/>
      <c r="DV37" s="635"/>
      <c r="DW37" s="624">
        <v>6.5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5945500</v>
      </c>
      <c r="S38" s="622"/>
      <c r="T38" s="622"/>
      <c r="U38" s="622"/>
      <c r="V38" s="622"/>
      <c r="W38" s="622"/>
      <c r="X38" s="622"/>
      <c r="Y38" s="623"/>
      <c r="Z38" s="659">
        <v>11.3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896187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10977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3940810</v>
      </c>
      <c r="CS38" s="622"/>
      <c r="CT38" s="622"/>
      <c r="CU38" s="622"/>
      <c r="CV38" s="622"/>
      <c r="CW38" s="622"/>
      <c r="CX38" s="622"/>
      <c r="CY38" s="623"/>
      <c r="CZ38" s="624">
        <v>8</v>
      </c>
      <c r="DA38" s="636"/>
      <c r="DB38" s="636"/>
      <c r="DC38" s="637"/>
      <c r="DD38" s="627">
        <v>3191731</v>
      </c>
      <c r="DE38" s="622"/>
      <c r="DF38" s="622"/>
      <c r="DG38" s="622"/>
      <c r="DH38" s="622"/>
      <c r="DI38" s="622"/>
      <c r="DJ38" s="622"/>
      <c r="DK38" s="623"/>
      <c r="DL38" s="627">
        <v>2917541</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257578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16749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1644867</v>
      </c>
      <c r="CS39" s="634"/>
      <c r="CT39" s="634"/>
      <c r="CU39" s="634"/>
      <c r="CV39" s="634"/>
      <c r="CW39" s="634"/>
      <c r="CX39" s="634"/>
      <c r="CY39" s="635"/>
      <c r="CZ39" s="624">
        <v>3.3</v>
      </c>
      <c r="DA39" s="636"/>
      <c r="DB39" s="636"/>
      <c r="DC39" s="637"/>
      <c r="DD39" s="627">
        <v>1128298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50000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106909</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733598</v>
      </c>
      <c r="CS40" s="622"/>
      <c r="CT40" s="622"/>
      <c r="CU40" s="622"/>
      <c r="CV40" s="622"/>
      <c r="CW40" s="622"/>
      <c r="CX40" s="622"/>
      <c r="CY40" s="623"/>
      <c r="CZ40" s="624">
        <v>1.5</v>
      </c>
      <c r="DA40" s="636"/>
      <c r="DB40" s="636"/>
      <c r="DC40" s="637"/>
      <c r="DD40" s="627">
        <v>339501</v>
      </c>
      <c r="DE40" s="622"/>
      <c r="DF40" s="622"/>
      <c r="DG40" s="622"/>
      <c r="DH40" s="622"/>
      <c r="DI40" s="622"/>
      <c r="DJ40" s="622"/>
      <c r="DK40" s="623"/>
      <c r="DL40" s="627">
        <v>59428</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52749715</v>
      </c>
      <c r="S41" s="646"/>
      <c r="T41" s="646"/>
      <c r="U41" s="646"/>
      <c r="V41" s="646"/>
      <c r="W41" s="646"/>
      <c r="X41" s="646"/>
      <c r="Y41" s="649"/>
      <c r="Z41" s="650">
        <v>100</v>
      </c>
      <c r="AA41" s="650"/>
      <c r="AB41" s="650"/>
      <c r="AC41" s="650"/>
      <c r="AD41" s="651">
        <v>26242511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869361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3071449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8987218</v>
      </c>
      <c r="CS42" s="634"/>
      <c r="CT42" s="634"/>
      <c r="CU42" s="634"/>
      <c r="CV42" s="634"/>
      <c r="CW42" s="634"/>
      <c r="CX42" s="634"/>
      <c r="CY42" s="635"/>
      <c r="CZ42" s="624">
        <v>18.2</v>
      </c>
      <c r="DA42" s="636"/>
      <c r="DB42" s="636"/>
      <c r="DC42" s="637"/>
      <c r="DD42" s="627">
        <v>1111877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164209</v>
      </c>
      <c r="CS43" s="634"/>
      <c r="CT43" s="634"/>
      <c r="CU43" s="634"/>
      <c r="CV43" s="634"/>
      <c r="CW43" s="634"/>
      <c r="CX43" s="634"/>
      <c r="CY43" s="635"/>
      <c r="CZ43" s="624">
        <v>0.3</v>
      </c>
      <c r="DA43" s="636"/>
      <c r="DB43" s="636"/>
      <c r="DC43" s="637"/>
      <c r="DD43" s="627">
        <v>150946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8657661</v>
      </c>
      <c r="CS44" s="622"/>
      <c r="CT44" s="622"/>
      <c r="CU44" s="622"/>
      <c r="CV44" s="622"/>
      <c r="CW44" s="622"/>
      <c r="CX44" s="622"/>
      <c r="CY44" s="623"/>
      <c r="CZ44" s="624">
        <v>17.5</v>
      </c>
      <c r="DA44" s="625"/>
      <c r="DB44" s="625"/>
      <c r="DC44" s="626"/>
      <c r="DD44" s="627">
        <v>1003534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2928488</v>
      </c>
      <c r="CS45" s="634"/>
      <c r="CT45" s="634"/>
      <c r="CU45" s="634"/>
      <c r="CV45" s="634"/>
      <c r="CW45" s="634"/>
      <c r="CX45" s="634"/>
      <c r="CY45" s="635"/>
      <c r="CZ45" s="624">
        <v>5.9</v>
      </c>
      <c r="DA45" s="636"/>
      <c r="DB45" s="636"/>
      <c r="DC45" s="637"/>
      <c r="DD45" s="627">
        <v>140256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5261437</v>
      </c>
      <c r="CS46" s="622"/>
      <c r="CT46" s="622"/>
      <c r="CU46" s="622"/>
      <c r="CV46" s="622"/>
      <c r="CW46" s="622"/>
      <c r="CX46" s="622"/>
      <c r="CY46" s="623"/>
      <c r="CZ46" s="624">
        <v>10.6</v>
      </c>
      <c r="DA46" s="625"/>
      <c r="DB46" s="625"/>
      <c r="DC46" s="626"/>
      <c r="DD46" s="627">
        <v>697908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329557</v>
      </c>
      <c r="CS47" s="634"/>
      <c r="CT47" s="634"/>
      <c r="CU47" s="634"/>
      <c r="CV47" s="634"/>
      <c r="CW47" s="634"/>
      <c r="CX47" s="634"/>
      <c r="CY47" s="635"/>
      <c r="CZ47" s="624">
        <v>0.7</v>
      </c>
      <c r="DA47" s="636"/>
      <c r="DB47" s="636"/>
      <c r="DC47" s="637"/>
      <c r="DD47" s="627">
        <v>108343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49498567</v>
      </c>
      <c r="CS49" s="606"/>
      <c r="CT49" s="606"/>
      <c r="CU49" s="606"/>
      <c r="CV49" s="606"/>
      <c r="CW49" s="606"/>
      <c r="CX49" s="606"/>
      <c r="CY49" s="607"/>
      <c r="CZ49" s="608">
        <v>100</v>
      </c>
      <c r="DA49" s="609"/>
      <c r="DB49" s="609"/>
      <c r="DC49" s="610"/>
      <c r="DD49" s="611">
        <v>29949842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Aae6AXxgoBexNeMVIVNxS69xSx5rFVBOtVfuDDwggHkIyA+C0jILWbvN5TuIWiYJEMwgB5FB5czfFVyGFVC6A==" saltValue="3NGwSjhzpIQ4gChdtgWY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53268</v>
      </c>
      <c r="R7" s="1103"/>
      <c r="S7" s="1103"/>
      <c r="T7" s="1103"/>
      <c r="U7" s="1103"/>
      <c r="V7" s="1103">
        <v>50017</v>
      </c>
      <c r="W7" s="1103"/>
      <c r="X7" s="1103"/>
      <c r="Y7" s="1103"/>
      <c r="Z7" s="1103"/>
      <c r="AA7" s="1103">
        <v>3250</v>
      </c>
      <c r="AB7" s="1103"/>
      <c r="AC7" s="1103"/>
      <c r="AD7" s="1103"/>
      <c r="AE7" s="1104"/>
      <c r="AF7" s="1105">
        <v>2460</v>
      </c>
      <c r="AG7" s="1106"/>
      <c r="AH7" s="1106"/>
      <c r="AI7" s="1106"/>
      <c r="AJ7" s="1107"/>
      <c r="AK7" s="1108">
        <v>521</v>
      </c>
      <c r="AL7" s="1109"/>
      <c r="AM7" s="1109"/>
      <c r="AN7" s="1109"/>
      <c r="AO7" s="1109"/>
      <c r="AP7" s="1109">
        <v>30925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29</v>
      </c>
      <c r="CI7" s="1097"/>
      <c r="CJ7" s="1097"/>
      <c r="CK7" s="1097"/>
      <c r="CL7" s="1098"/>
      <c r="CM7" s="1096">
        <v>296</v>
      </c>
      <c r="CN7" s="1097"/>
      <c r="CO7" s="1097"/>
      <c r="CP7" s="1097"/>
      <c r="CQ7" s="1098"/>
      <c r="CR7" s="1096">
        <v>60</v>
      </c>
      <c r="CS7" s="1097"/>
      <c r="CT7" s="1097"/>
      <c r="CU7" s="1097"/>
      <c r="CV7" s="1098"/>
      <c r="CW7" s="1096" t="s">
        <v>563</v>
      </c>
      <c r="CX7" s="1097"/>
      <c r="CY7" s="1097"/>
      <c r="CZ7" s="1097"/>
      <c r="DA7" s="1098"/>
      <c r="DB7" s="1096" t="s">
        <v>492</v>
      </c>
      <c r="DC7" s="1097"/>
      <c r="DD7" s="1097"/>
      <c r="DE7" s="1097"/>
      <c r="DF7" s="1098"/>
      <c r="DG7" s="1096" t="s">
        <v>492</v>
      </c>
      <c r="DH7" s="1097"/>
      <c r="DI7" s="1097"/>
      <c r="DJ7" s="1097"/>
      <c r="DK7" s="1098"/>
      <c r="DL7" s="1096" t="s">
        <v>492</v>
      </c>
      <c r="DM7" s="1097"/>
      <c r="DN7" s="1097"/>
      <c r="DO7" s="1097"/>
      <c r="DP7" s="1098"/>
      <c r="DQ7" s="1096" t="s">
        <v>492</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138</v>
      </c>
      <c r="R8" s="1039"/>
      <c r="S8" s="1039"/>
      <c r="T8" s="1039"/>
      <c r="U8" s="1039"/>
      <c r="V8" s="1039">
        <v>137</v>
      </c>
      <c r="W8" s="1039"/>
      <c r="X8" s="1039"/>
      <c r="Y8" s="1039"/>
      <c r="Z8" s="1039"/>
      <c r="AA8" s="1039">
        <v>1</v>
      </c>
      <c r="AB8" s="1039"/>
      <c r="AC8" s="1039"/>
      <c r="AD8" s="1039"/>
      <c r="AE8" s="1040"/>
      <c r="AF8" s="1035">
        <v>1</v>
      </c>
      <c r="AG8" s="1036"/>
      <c r="AH8" s="1036"/>
      <c r="AI8" s="1036"/>
      <c r="AJ8" s="1037"/>
      <c r="AK8" s="1080" t="s">
        <v>492</v>
      </c>
      <c r="AL8" s="1081"/>
      <c r="AM8" s="1081"/>
      <c r="AN8" s="1081"/>
      <c r="AO8" s="1081"/>
      <c r="AP8" s="1081" t="s">
        <v>492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562</v>
      </c>
      <c r="BS8" s="992" t="s">
        <v>561</v>
      </c>
      <c r="BT8" s="993"/>
      <c r="BU8" s="993"/>
      <c r="BV8" s="993"/>
      <c r="BW8" s="993"/>
      <c r="BX8" s="993"/>
      <c r="BY8" s="993"/>
      <c r="BZ8" s="993"/>
      <c r="CA8" s="993"/>
      <c r="CB8" s="993"/>
      <c r="CC8" s="993"/>
      <c r="CD8" s="993"/>
      <c r="CE8" s="993"/>
      <c r="CF8" s="993"/>
      <c r="CG8" s="1014"/>
      <c r="CH8" s="989">
        <v>612</v>
      </c>
      <c r="CI8" s="990"/>
      <c r="CJ8" s="990"/>
      <c r="CK8" s="990"/>
      <c r="CL8" s="991"/>
      <c r="CM8" s="989">
        <v>18353</v>
      </c>
      <c r="CN8" s="990"/>
      <c r="CO8" s="990"/>
      <c r="CP8" s="990"/>
      <c r="CQ8" s="991"/>
      <c r="CR8" s="989">
        <v>10</v>
      </c>
      <c r="CS8" s="990"/>
      <c r="CT8" s="990"/>
      <c r="CU8" s="990"/>
      <c r="CV8" s="991"/>
      <c r="CW8" s="989" t="s">
        <v>492</v>
      </c>
      <c r="CX8" s="990"/>
      <c r="CY8" s="990"/>
      <c r="CZ8" s="990"/>
      <c r="DA8" s="991"/>
      <c r="DB8" s="989" t="s">
        <v>492</v>
      </c>
      <c r="DC8" s="990"/>
      <c r="DD8" s="990"/>
      <c r="DE8" s="990"/>
      <c r="DF8" s="991"/>
      <c r="DG8" s="989" t="s">
        <v>492</v>
      </c>
      <c r="DH8" s="990"/>
      <c r="DI8" s="990"/>
      <c r="DJ8" s="990"/>
      <c r="DK8" s="991"/>
      <c r="DL8" s="989" t="s">
        <v>492</v>
      </c>
      <c r="DM8" s="990"/>
      <c r="DN8" s="990"/>
      <c r="DO8" s="990"/>
      <c r="DP8" s="991"/>
      <c r="DQ8" s="989" t="s">
        <v>492</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53269</v>
      </c>
      <c r="R23" s="1061"/>
      <c r="S23" s="1061"/>
      <c r="T23" s="1061"/>
      <c r="U23" s="1061"/>
      <c r="V23" s="1061">
        <v>50018</v>
      </c>
      <c r="W23" s="1061"/>
      <c r="X23" s="1061"/>
      <c r="Y23" s="1061"/>
      <c r="Z23" s="1061"/>
      <c r="AA23" s="1061">
        <v>3251</v>
      </c>
      <c r="AB23" s="1061"/>
      <c r="AC23" s="1061"/>
      <c r="AD23" s="1061"/>
      <c r="AE23" s="1068"/>
      <c r="AF23" s="1069">
        <v>2461</v>
      </c>
      <c r="AG23" s="1061"/>
      <c r="AH23" s="1061"/>
      <c r="AI23" s="1061"/>
      <c r="AJ23" s="1070"/>
      <c r="AK23" s="1071"/>
      <c r="AL23" s="1072"/>
      <c r="AM23" s="1072"/>
      <c r="AN23" s="1072"/>
      <c r="AO23" s="1072"/>
      <c r="AP23" s="1061">
        <v>30925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9234</v>
      </c>
      <c r="R28" s="1051"/>
      <c r="S28" s="1051"/>
      <c r="T28" s="1051"/>
      <c r="U28" s="1051"/>
      <c r="V28" s="1051">
        <v>8747</v>
      </c>
      <c r="W28" s="1051"/>
      <c r="X28" s="1051"/>
      <c r="Y28" s="1051"/>
      <c r="Z28" s="1051"/>
      <c r="AA28" s="1051">
        <v>487</v>
      </c>
      <c r="AB28" s="1051"/>
      <c r="AC28" s="1051"/>
      <c r="AD28" s="1051"/>
      <c r="AE28" s="1052"/>
      <c r="AF28" s="1053">
        <v>487</v>
      </c>
      <c r="AG28" s="1051"/>
      <c r="AH28" s="1051"/>
      <c r="AI28" s="1051"/>
      <c r="AJ28" s="1054"/>
      <c r="AK28" s="1042">
        <v>795</v>
      </c>
      <c r="AL28" s="1043"/>
      <c r="AM28" s="1043"/>
      <c r="AN28" s="1043"/>
      <c r="AO28" s="1043"/>
      <c r="AP28" s="1043" t="s">
        <v>492</v>
      </c>
      <c r="AQ28" s="1043"/>
      <c r="AR28" s="1043"/>
      <c r="AS28" s="1043"/>
      <c r="AT28" s="1043"/>
      <c r="AU28" s="1043" t="s">
        <v>492</v>
      </c>
      <c r="AV28" s="1043"/>
      <c r="AW28" s="1043"/>
      <c r="AX28" s="1043"/>
      <c r="AY28" s="1043"/>
      <c r="AZ28" s="1044" t="s">
        <v>492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176</v>
      </c>
      <c r="R29" s="1039"/>
      <c r="S29" s="1039"/>
      <c r="T29" s="1039"/>
      <c r="U29" s="1039"/>
      <c r="V29" s="1039">
        <v>176</v>
      </c>
      <c r="W29" s="1039"/>
      <c r="X29" s="1039"/>
      <c r="Y29" s="1039"/>
      <c r="Z29" s="1039"/>
      <c r="AA29" s="1039" t="s">
        <v>563</v>
      </c>
      <c r="AB29" s="1039"/>
      <c r="AC29" s="1039"/>
      <c r="AD29" s="1039"/>
      <c r="AE29" s="1040"/>
      <c r="AF29" s="1035" t="s">
        <v>122</v>
      </c>
      <c r="AG29" s="1036"/>
      <c r="AH29" s="1036"/>
      <c r="AI29" s="1036"/>
      <c r="AJ29" s="1037"/>
      <c r="AK29" s="980">
        <v>75</v>
      </c>
      <c r="AL29" s="971"/>
      <c r="AM29" s="971"/>
      <c r="AN29" s="971"/>
      <c r="AO29" s="971"/>
      <c r="AP29" s="971">
        <v>6</v>
      </c>
      <c r="AQ29" s="971"/>
      <c r="AR29" s="971"/>
      <c r="AS29" s="971"/>
      <c r="AT29" s="971"/>
      <c r="AU29" s="971">
        <v>2</v>
      </c>
      <c r="AV29" s="971"/>
      <c r="AW29" s="971"/>
      <c r="AX29" s="971"/>
      <c r="AY29" s="971"/>
      <c r="AZ29" s="1041" t="s">
        <v>492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2556</v>
      </c>
      <c r="R30" s="1039"/>
      <c r="S30" s="1039"/>
      <c r="T30" s="1039"/>
      <c r="U30" s="1039"/>
      <c r="V30" s="1039">
        <v>2497</v>
      </c>
      <c r="W30" s="1039"/>
      <c r="X30" s="1039"/>
      <c r="Y30" s="1039"/>
      <c r="Z30" s="1039"/>
      <c r="AA30" s="1039">
        <v>60</v>
      </c>
      <c r="AB30" s="1039"/>
      <c r="AC30" s="1039"/>
      <c r="AD30" s="1039"/>
      <c r="AE30" s="1040"/>
      <c r="AF30" s="1035">
        <v>60</v>
      </c>
      <c r="AG30" s="1036"/>
      <c r="AH30" s="1036"/>
      <c r="AI30" s="1036"/>
      <c r="AJ30" s="1037"/>
      <c r="AK30" s="980">
        <v>410</v>
      </c>
      <c r="AL30" s="971"/>
      <c r="AM30" s="971"/>
      <c r="AN30" s="971"/>
      <c r="AO30" s="971"/>
      <c r="AP30" s="971" t="s">
        <v>492</v>
      </c>
      <c r="AQ30" s="971"/>
      <c r="AR30" s="971"/>
      <c r="AS30" s="971"/>
      <c r="AT30" s="971"/>
      <c r="AU30" s="971" t="s">
        <v>492</v>
      </c>
      <c r="AV30" s="971"/>
      <c r="AW30" s="971"/>
      <c r="AX30" s="971"/>
      <c r="AY30" s="971"/>
      <c r="AZ30" s="1041" t="s">
        <v>492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10571</v>
      </c>
      <c r="R31" s="1039"/>
      <c r="S31" s="1039"/>
      <c r="T31" s="1039"/>
      <c r="U31" s="1039"/>
      <c r="V31" s="1039">
        <v>10193</v>
      </c>
      <c r="W31" s="1039"/>
      <c r="X31" s="1039"/>
      <c r="Y31" s="1039"/>
      <c r="Z31" s="1039"/>
      <c r="AA31" s="1039">
        <v>378</v>
      </c>
      <c r="AB31" s="1039"/>
      <c r="AC31" s="1039"/>
      <c r="AD31" s="1039"/>
      <c r="AE31" s="1040"/>
      <c r="AF31" s="1035">
        <v>378</v>
      </c>
      <c r="AG31" s="1036"/>
      <c r="AH31" s="1036"/>
      <c r="AI31" s="1036"/>
      <c r="AJ31" s="1037"/>
      <c r="AK31" s="980">
        <v>1540</v>
      </c>
      <c r="AL31" s="971"/>
      <c r="AM31" s="971"/>
      <c r="AN31" s="971"/>
      <c r="AO31" s="971"/>
      <c r="AP31" s="971" t="s">
        <v>492</v>
      </c>
      <c r="AQ31" s="971"/>
      <c r="AR31" s="971"/>
      <c r="AS31" s="971"/>
      <c r="AT31" s="971"/>
      <c r="AU31" s="971" t="s">
        <v>492</v>
      </c>
      <c r="AV31" s="971"/>
      <c r="AW31" s="971"/>
      <c r="AX31" s="971"/>
      <c r="AY31" s="971"/>
      <c r="AZ31" s="1041" t="s">
        <v>492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51</v>
      </c>
      <c r="R32" s="1039"/>
      <c r="S32" s="1039"/>
      <c r="T32" s="1039"/>
      <c r="U32" s="1039"/>
      <c r="V32" s="1039">
        <v>51</v>
      </c>
      <c r="W32" s="1039"/>
      <c r="X32" s="1039"/>
      <c r="Y32" s="1039"/>
      <c r="Z32" s="1039"/>
      <c r="AA32" s="1039" t="s">
        <v>492</v>
      </c>
      <c r="AB32" s="1039"/>
      <c r="AC32" s="1039"/>
      <c r="AD32" s="1039"/>
      <c r="AE32" s="1040"/>
      <c r="AF32" s="1035" t="s">
        <v>122</v>
      </c>
      <c r="AG32" s="1036"/>
      <c r="AH32" s="1036"/>
      <c r="AI32" s="1036"/>
      <c r="AJ32" s="1037"/>
      <c r="AK32" s="980">
        <v>23</v>
      </c>
      <c r="AL32" s="971"/>
      <c r="AM32" s="971"/>
      <c r="AN32" s="971"/>
      <c r="AO32" s="971"/>
      <c r="AP32" s="971" t="s">
        <v>492</v>
      </c>
      <c r="AQ32" s="971"/>
      <c r="AR32" s="971"/>
      <c r="AS32" s="971"/>
      <c r="AT32" s="971"/>
      <c r="AU32" s="971" t="s">
        <v>492</v>
      </c>
      <c r="AV32" s="971"/>
      <c r="AW32" s="971"/>
      <c r="AX32" s="971"/>
      <c r="AY32" s="971"/>
      <c r="AZ32" s="1041" t="s">
        <v>492</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2270</v>
      </c>
      <c r="R33" s="1039"/>
      <c r="S33" s="1039"/>
      <c r="T33" s="1039"/>
      <c r="U33" s="1039"/>
      <c r="V33" s="1039">
        <v>2138</v>
      </c>
      <c r="W33" s="1039"/>
      <c r="X33" s="1039"/>
      <c r="Y33" s="1039"/>
      <c r="Z33" s="1039"/>
      <c r="AA33" s="1039">
        <v>132</v>
      </c>
      <c r="AB33" s="1039"/>
      <c r="AC33" s="1039"/>
      <c r="AD33" s="1039"/>
      <c r="AE33" s="1040"/>
      <c r="AF33" s="1035">
        <v>1836</v>
      </c>
      <c r="AG33" s="1036"/>
      <c r="AH33" s="1036"/>
      <c r="AI33" s="1036"/>
      <c r="AJ33" s="1037"/>
      <c r="AK33" s="980">
        <v>153</v>
      </c>
      <c r="AL33" s="971"/>
      <c r="AM33" s="971"/>
      <c r="AN33" s="971"/>
      <c r="AO33" s="971"/>
      <c r="AP33" s="971">
        <v>5200</v>
      </c>
      <c r="AQ33" s="971"/>
      <c r="AR33" s="971"/>
      <c r="AS33" s="971"/>
      <c r="AT33" s="971"/>
      <c r="AU33" s="971">
        <v>489</v>
      </c>
      <c r="AV33" s="971"/>
      <c r="AW33" s="971"/>
      <c r="AX33" s="971"/>
      <c r="AY33" s="971"/>
      <c r="AZ33" s="1041" t="s">
        <v>492</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15791</v>
      </c>
      <c r="R34" s="1039"/>
      <c r="S34" s="1039"/>
      <c r="T34" s="1039"/>
      <c r="U34" s="1039"/>
      <c r="V34" s="1039">
        <v>17411</v>
      </c>
      <c r="W34" s="1039"/>
      <c r="X34" s="1039"/>
      <c r="Y34" s="1039"/>
      <c r="Z34" s="1039"/>
      <c r="AA34" s="1039">
        <v>-1619</v>
      </c>
      <c r="AB34" s="1039"/>
      <c r="AC34" s="1039"/>
      <c r="AD34" s="1039"/>
      <c r="AE34" s="1040"/>
      <c r="AF34" s="1035">
        <v>6755</v>
      </c>
      <c r="AG34" s="1036"/>
      <c r="AH34" s="1036"/>
      <c r="AI34" s="1036"/>
      <c r="AJ34" s="1037"/>
      <c r="AK34" s="980">
        <v>1474</v>
      </c>
      <c r="AL34" s="971"/>
      <c r="AM34" s="971"/>
      <c r="AN34" s="971"/>
      <c r="AO34" s="971"/>
      <c r="AP34" s="971">
        <v>11030</v>
      </c>
      <c r="AQ34" s="971"/>
      <c r="AR34" s="971"/>
      <c r="AS34" s="971"/>
      <c r="AT34" s="971"/>
      <c r="AU34" s="971">
        <v>5561</v>
      </c>
      <c r="AV34" s="971"/>
      <c r="AW34" s="971"/>
      <c r="AX34" s="971"/>
      <c r="AY34" s="971"/>
      <c r="AZ34" s="1041" t="s">
        <v>492</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760</v>
      </c>
      <c r="R35" s="1039"/>
      <c r="S35" s="1039"/>
      <c r="T35" s="1039"/>
      <c r="U35" s="1039"/>
      <c r="V35" s="1039">
        <v>809</v>
      </c>
      <c r="W35" s="1039"/>
      <c r="X35" s="1039"/>
      <c r="Y35" s="1039"/>
      <c r="Z35" s="1039"/>
      <c r="AA35" s="1039">
        <v>-49</v>
      </c>
      <c r="AB35" s="1039"/>
      <c r="AC35" s="1039"/>
      <c r="AD35" s="1039"/>
      <c r="AE35" s="1040"/>
      <c r="AF35" s="1035">
        <v>61</v>
      </c>
      <c r="AG35" s="1036"/>
      <c r="AH35" s="1036"/>
      <c r="AI35" s="1036"/>
      <c r="AJ35" s="1037"/>
      <c r="AK35" s="980">
        <v>87</v>
      </c>
      <c r="AL35" s="971"/>
      <c r="AM35" s="971"/>
      <c r="AN35" s="971"/>
      <c r="AO35" s="971"/>
      <c r="AP35" s="971">
        <v>100</v>
      </c>
      <c r="AQ35" s="971"/>
      <c r="AR35" s="971"/>
      <c r="AS35" s="971"/>
      <c r="AT35" s="971"/>
      <c r="AU35" s="971">
        <v>58</v>
      </c>
      <c r="AV35" s="971"/>
      <c r="AW35" s="971"/>
      <c r="AX35" s="971"/>
      <c r="AY35" s="971"/>
      <c r="AZ35" s="1041" t="s">
        <v>492</v>
      </c>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398</v>
      </c>
      <c r="C36" s="1031"/>
      <c r="D36" s="1031"/>
      <c r="E36" s="1031"/>
      <c r="F36" s="1031"/>
      <c r="G36" s="1031"/>
      <c r="H36" s="1031"/>
      <c r="I36" s="1031"/>
      <c r="J36" s="1031"/>
      <c r="K36" s="1031"/>
      <c r="L36" s="1031"/>
      <c r="M36" s="1031"/>
      <c r="N36" s="1031"/>
      <c r="O36" s="1031"/>
      <c r="P36" s="1032"/>
      <c r="Q36" s="1038">
        <v>1052</v>
      </c>
      <c r="R36" s="1039"/>
      <c r="S36" s="1039"/>
      <c r="T36" s="1039"/>
      <c r="U36" s="1039"/>
      <c r="V36" s="1039">
        <v>920</v>
      </c>
      <c r="W36" s="1039"/>
      <c r="X36" s="1039"/>
      <c r="Y36" s="1039"/>
      <c r="Z36" s="1039"/>
      <c r="AA36" s="1039">
        <v>132</v>
      </c>
      <c r="AB36" s="1039"/>
      <c r="AC36" s="1039"/>
      <c r="AD36" s="1039"/>
      <c r="AE36" s="1040"/>
      <c r="AF36" s="1035">
        <v>46</v>
      </c>
      <c r="AG36" s="1036"/>
      <c r="AH36" s="1036"/>
      <c r="AI36" s="1036"/>
      <c r="AJ36" s="1037"/>
      <c r="AK36" s="980">
        <v>827</v>
      </c>
      <c r="AL36" s="971"/>
      <c r="AM36" s="971"/>
      <c r="AN36" s="971"/>
      <c r="AO36" s="971"/>
      <c r="AP36" s="971">
        <v>2393</v>
      </c>
      <c r="AQ36" s="971"/>
      <c r="AR36" s="971"/>
      <c r="AS36" s="971"/>
      <c r="AT36" s="971"/>
      <c r="AU36" s="971">
        <v>2039</v>
      </c>
      <c r="AV36" s="971"/>
      <c r="AW36" s="971"/>
      <c r="AX36" s="971"/>
      <c r="AY36" s="971"/>
      <c r="AZ36" s="1041" t="s">
        <v>492</v>
      </c>
      <c r="BA36" s="1041"/>
      <c r="BB36" s="1041"/>
      <c r="BC36" s="1041"/>
      <c r="BD36" s="1041"/>
      <c r="BE36" s="972" t="s">
        <v>395</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399</v>
      </c>
      <c r="C37" s="1031"/>
      <c r="D37" s="1031"/>
      <c r="E37" s="1031"/>
      <c r="F37" s="1031"/>
      <c r="G37" s="1031"/>
      <c r="H37" s="1031"/>
      <c r="I37" s="1031"/>
      <c r="J37" s="1031"/>
      <c r="K37" s="1031"/>
      <c r="L37" s="1031"/>
      <c r="M37" s="1031"/>
      <c r="N37" s="1031"/>
      <c r="O37" s="1031"/>
      <c r="P37" s="1032"/>
      <c r="Q37" s="1038">
        <v>70</v>
      </c>
      <c r="R37" s="1039"/>
      <c r="S37" s="1039"/>
      <c r="T37" s="1039"/>
      <c r="U37" s="1039"/>
      <c r="V37" s="1039">
        <v>70</v>
      </c>
      <c r="W37" s="1039"/>
      <c r="X37" s="1039"/>
      <c r="Y37" s="1039"/>
      <c r="Z37" s="1039"/>
      <c r="AA37" s="1039" t="s">
        <v>567</v>
      </c>
      <c r="AB37" s="1039"/>
      <c r="AC37" s="1039"/>
      <c r="AD37" s="1039"/>
      <c r="AE37" s="1040"/>
      <c r="AF37" s="1035">
        <v>1</v>
      </c>
      <c r="AG37" s="1036"/>
      <c r="AH37" s="1036"/>
      <c r="AI37" s="1036"/>
      <c r="AJ37" s="1037"/>
      <c r="AK37" s="980">
        <v>69</v>
      </c>
      <c r="AL37" s="971"/>
      <c r="AM37" s="971"/>
      <c r="AN37" s="971"/>
      <c r="AO37" s="971"/>
      <c r="AP37" s="971">
        <v>229</v>
      </c>
      <c r="AQ37" s="971"/>
      <c r="AR37" s="971"/>
      <c r="AS37" s="971"/>
      <c r="AT37" s="971"/>
      <c r="AU37" s="971">
        <v>214</v>
      </c>
      <c r="AV37" s="971"/>
      <c r="AW37" s="971"/>
      <c r="AX37" s="971"/>
      <c r="AY37" s="971"/>
      <c r="AZ37" s="1041" t="s">
        <v>492</v>
      </c>
      <c r="BA37" s="1041"/>
      <c r="BB37" s="1041"/>
      <c r="BC37" s="1041"/>
      <c r="BD37" s="1041"/>
      <c r="BE37" s="972" t="s">
        <v>395</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9625</v>
      </c>
      <c r="AG63" s="952"/>
      <c r="AH63" s="952"/>
      <c r="AI63" s="952"/>
      <c r="AJ63" s="1022"/>
      <c r="AK63" s="1023"/>
      <c r="AL63" s="963"/>
      <c r="AM63" s="963"/>
      <c r="AN63" s="963"/>
      <c r="AO63" s="963"/>
      <c r="AP63" s="952">
        <f>SUM(AP28:AT37)</f>
        <v>18958</v>
      </c>
      <c r="AQ63" s="952"/>
      <c r="AR63" s="952"/>
      <c r="AS63" s="952"/>
      <c r="AT63" s="952"/>
      <c r="AU63" s="952">
        <v>8364</v>
      </c>
      <c r="AV63" s="952"/>
      <c r="AW63" s="952"/>
      <c r="AX63" s="952"/>
      <c r="AY63" s="952"/>
      <c r="AZ63" s="1017"/>
      <c r="BA63" s="1017"/>
      <c r="BB63" s="1017"/>
      <c r="BC63" s="1017"/>
      <c r="BD63" s="1017"/>
      <c r="BE63" s="960"/>
      <c r="BF63" s="960"/>
      <c r="BG63" s="960"/>
      <c r="BH63" s="960"/>
      <c r="BI63" s="961"/>
      <c r="BJ63" s="1018" t="s">
        <v>122</v>
      </c>
      <c r="BK63" s="954"/>
      <c r="BL63" s="954"/>
      <c r="BM63" s="954"/>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3979</v>
      </c>
      <c r="R68" s="982"/>
      <c r="S68" s="982"/>
      <c r="T68" s="982"/>
      <c r="U68" s="982"/>
      <c r="V68" s="982">
        <v>3563</v>
      </c>
      <c r="W68" s="982"/>
      <c r="X68" s="982"/>
      <c r="Y68" s="982"/>
      <c r="Z68" s="982"/>
      <c r="AA68" s="982">
        <v>416</v>
      </c>
      <c r="AB68" s="982"/>
      <c r="AC68" s="982"/>
      <c r="AD68" s="982"/>
      <c r="AE68" s="982"/>
      <c r="AF68" s="982">
        <v>416</v>
      </c>
      <c r="AG68" s="982"/>
      <c r="AH68" s="982"/>
      <c r="AI68" s="982"/>
      <c r="AJ68" s="982"/>
      <c r="AK68" s="982" t="s">
        <v>492</v>
      </c>
      <c r="AL68" s="982"/>
      <c r="AM68" s="982"/>
      <c r="AN68" s="982"/>
      <c r="AO68" s="982"/>
      <c r="AP68" s="982">
        <v>584</v>
      </c>
      <c r="AQ68" s="982"/>
      <c r="AR68" s="982"/>
      <c r="AS68" s="982"/>
      <c r="AT68" s="982"/>
      <c r="AU68" s="982">
        <v>364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5"/>
      <c r="DW68" s="946"/>
      <c r="DX68" s="946"/>
      <c r="DY68" s="946"/>
      <c r="DZ68" s="947"/>
      <c r="EA68" s="218"/>
    </row>
    <row r="69" spans="1:131" ht="26.25" customHeight="1" x14ac:dyDescent="0.15">
      <c r="A69" s="226">
        <v>2</v>
      </c>
      <c r="B69" s="974" t="s">
        <v>568</v>
      </c>
      <c r="C69" s="975"/>
      <c r="D69" s="975"/>
      <c r="E69" s="975"/>
      <c r="F69" s="975"/>
      <c r="G69" s="975"/>
      <c r="H69" s="975"/>
      <c r="I69" s="975"/>
      <c r="J69" s="975"/>
      <c r="K69" s="975"/>
      <c r="L69" s="975"/>
      <c r="M69" s="975"/>
      <c r="N69" s="975"/>
      <c r="O69" s="975"/>
      <c r="P69" s="976"/>
      <c r="Q69" s="977">
        <v>2869</v>
      </c>
      <c r="R69" s="971"/>
      <c r="S69" s="971"/>
      <c r="T69" s="971"/>
      <c r="U69" s="971"/>
      <c r="V69" s="971">
        <v>3873</v>
      </c>
      <c r="W69" s="971"/>
      <c r="X69" s="971"/>
      <c r="Y69" s="971"/>
      <c r="Z69" s="971"/>
      <c r="AA69" s="971">
        <v>-1003</v>
      </c>
      <c r="AB69" s="971"/>
      <c r="AC69" s="971"/>
      <c r="AD69" s="971"/>
      <c r="AE69" s="971"/>
      <c r="AF69" s="971">
        <v>1031</v>
      </c>
      <c r="AG69" s="971"/>
      <c r="AH69" s="971"/>
      <c r="AI69" s="971"/>
      <c r="AJ69" s="971"/>
      <c r="AK69" s="971" t="s">
        <v>492</v>
      </c>
      <c r="AL69" s="971"/>
      <c r="AM69" s="971"/>
      <c r="AN69" s="971"/>
      <c r="AO69" s="971"/>
      <c r="AP69" s="971">
        <v>186</v>
      </c>
      <c r="AQ69" s="971"/>
      <c r="AR69" s="971"/>
      <c r="AS69" s="971"/>
      <c r="AT69" s="971"/>
      <c r="AU69" s="971">
        <v>37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1090</v>
      </c>
      <c r="R70" s="971"/>
      <c r="S70" s="971"/>
      <c r="T70" s="971"/>
      <c r="U70" s="971"/>
      <c r="V70" s="971">
        <v>937</v>
      </c>
      <c r="W70" s="971"/>
      <c r="X70" s="971"/>
      <c r="Y70" s="971"/>
      <c r="Z70" s="971"/>
      <c r="AA70" s="971">
        <v>153</v>
      </c>
      <c r="AB70" s="971"/>
      <c r="AC70" s="971"/>
      <c r="AD70" s="971"/>
      <c r="AE70" s="971"/>
      <c r="AF70" s="971">
        <v>1737</v>
      </c>
      <c r="AG70" s="971"/>
      <c r="AH70" s="971"/>
      <c r="AI70" s="971"/>
      <c r="AJ70" s="971"/>
      <c r="AK70" s="971">
        <v>136</v>
      </c>
      <c r="AL70" s="971"/>
      <c r="AM70" s="971"/>
      <c r="AN70" s="971"/>
      <c r="AO70" s="971"/>
      <c r="AP70" s="971">
        <v>852</v>
      </c>
      <c r="AQ70" s="971"/>
      <c r="AR70" s="971"/>
      <c r="AS70" s="971"/>
      <c r="AT70" s="971"/>
      <c r="AU70" s="971">
        <v>315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191</v>
      </c>
      <c r="R71" s="971"/>
      <c r="S71" s="971"/>
      <c r="T71" s="971"/>
      <c r="U71" s="971"/>
      <c r="V71" s="971">
        <v>247</v>
      </c>
      <c r="W71" s="971"/>
      <c r="X71" s="971"/>
      <c r="Y71" s="971"/>
      <c r="Z71" s="971"/>
      <c r="AA71" s="971">
        <v>-56</v>
      </c>
      <c r="AB71" s="971"/>
      <c r="AC71" s="971"/>
      <c r="AD71" s="971"/>
      <c r="AE71" s="971"/>
      <c r="AF71" s="971">
        <v>481</v>
      </c>
      <c r="AG71" s="971"/>
      <c r="AH71" s="971"/>
      <c r="AI71" s="971"/>
      <c r="AJ71" s="971"/>
      <c r="AK71" s="971">
        <v>57</v>
      </c>
      <c r="AL71" s="971"/>
      <c r="AM71" s="971"/>
      <c r="AN71" s="971"/>
      <c r="AO71" s="971"/>
      <c r="AP71" s="971">
        <v>703</v>
      </c>
      <c r="AQ71" s="971"/>
      <c r="AR71" s="971"/>
      <c r="AS71" s="971"/>
      <c r="AT71" s="971"/>
      <c r="AU71" s="971" t="s">
        <v>563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75</v>
      </c>
      <c r="R72" s="971"/>
      <c r="S72" s="971"/>
      <c r="T72" s="971"/>
      <c r="U72" s="971"/>
      <c r="V72" s="971">
        <v>59</v>
      </c>
      <c r="W72" s="971"/>
      <c r="X72" s="971"/>
      <c r="Y72" s="971"/>
      <c r="Z72" s="971"/>
      <c r="AA72" s="971">
        <v>15</v>
      </c>
      <c r="AB72" s="971"/>
      <c r="AC72" s="971"/>
      <c r="AD72" s="971"/>
      <c r="AE72" s="971"/>
      <c r="AF72" s="971">
        <v>15</v>
      </c>
      <c r="AG72" s="971"/>
      <c r="AH72" s="971"/>
      <c r="AI72" s="971"/>
      <c r="AJ72" s="971"/>
      <c r="AK72" s="971" t="s">
        <v>492</v>
      </c>
      <c r="AL72" s="971"/>
      <c r="AM72" s="971"/>
      <c r="AN72" s="971"/>
      <c r="AO72" s="971"/>
      <c r="AP72" s="971" t="s">
        <v>492</v>
      </c>
      <c r="AQ72" s="971"/>
      <c r="AR72" s="971"/>
      <c r="AS72" s="971"/>
      <c r="AT72" s="971"/>
      <c r="AU72" s="971" t="s">
        <v>564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234605</v>
      </c>
      <c r="R73" s="971"/>
      <c r="S73" s="971"/>
      <c r="T73" s="971"/>
      <c r="U73" s="971"/>
      <c r="V73" s="971">
        <v>227058</v>
      </c>
      <c r="W73" s="971"/>
      <c r="X73" s="971"/>
      <c r="Y73" s="971"/>
      <c r="Z73" s="971"/>
      <c r="AA73" s="971">
        <v>7546</v>
      </c>
      <c r="AB73" s="971"/>
      <c r="AC73" s="971"/>
      <c r="AD73" s="971"/>
      <c r="AE73" s="971"/>
      <c r="AF73" s="971">
        <v>7546</v>
      </c>
      <c r="AG73" s="971"/>
      <c r="AH73" s="971"/>
      <c r="AI73" s="971"/>
      <c r="AJ73" s="971"/>
      <c r="AK73" s="971" t="s">
        <v>492</v>
      </c>
      <c r="AL73" s="971"/>
      <c r="AM73" s="971"/>
      <c r="AN73" s="971"/>
      <c r="AO73" s="971"/>
      <c r="AP73" s="971" t="s">
        <v>563</v>
      </c>
      <c r="AQ73" s="971"/>
      <c r="AR73" s="971"/>
      <c r="AS73" s="971"/>
      <c r="AT73" s="971"/>
      <c r="AU73" s="971" t="s">
        <v>565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146</v>
      </c>
      <c r="R74" s="971"/>
      <c r="S74" s="971"/>
      <c r="T74" s="971"/>
      <c r="U74" s="971"/>
      <c r="V74" s="971">
        <v>105</v>
      </c>
      <c r="W74" s="971"/>
      <c r="X74" s="971"/>
      <c r="Y74" s="971"/>
      <c r="Z74" s="971"/>
      <c r="AA74" s="971">
        <v>41</v>
      </c>
      <c r="AB74" s="971"/>
      <c r="AC74" s="971"/>
      <c r="AD74" s="971"/>
      <c r="AE74" s="971"/>
      <c r="AF74" s="971">
        <v>41</v>
      </c>
      <c r="AG74" s="971"/>
      <c r="AH74" s="971"/>
      <c r="AI74" s="971"/>
      <c r="AJ74" s="971"/>
      <c r="AK74" s="971" t="s">
        <v>492</v>
      </c>
      <c r="AL74" s="971"/>
      <c r="AM74" s="971"/>
      <c r="AN74" s="971"/>
      <c r="AO74" s="971"/>
      <c r="AP74" s="971" t="s">
        <v>563</v>
      </c>
      <c r="AQ74" s="971"/>
      <c r="AR74" s="971"/>
      <c r="AS74" s="971"/>
      <c r="AT74" s="971"/>
      <c r="AU74" s="971" t="s">
        <v>566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5"/>
      <c r="DW87" s="946"/>
      <c r="DX87" s="946"/>
      <c r="DY87" s="946"/>
      <c r="DZ87" s="947"/>
      <c r="EA87" s="218"/>
    </row>
    <row r="88" spans="1:131" ht="26.25" customHeight="1" thickBot="1" x14ac:dyDescent="0.2">
      <c r="A88" s="228" t="s">
        <v>377</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2">
        <v>11268</v>
      </c>
      <c r="AG88" s="952"/>
      <c r="AH88" s="952"/>
      <c r="AI88" s="952"/>
      <c r="AJ88" s="952"/>
      <c r="AK88" s="963"/>
      <c r="AL88" s="963"/>
      <c r="AM88" s="963"/>
      <c r="AN88" s="963"/>
      <c r="AO88" s="963"/>
      <c r="AP88" s="952">
        <f>SUM(AP68:AT74)</f>
        <v>2325</v>
      </c>
      <c r="AQ88" s="952"/>
      <c r="AR88" s="952"/>
      <c r="AS88" s="952"/>
      <c r="AT88" s="952"/>
      <c r="AU88" s="952">
        <f>SUM(AU68:AY74)</f>
        <v>716</v>
      </c>
      <c r="AV88" s="952"/>
      <c r="AW88" s="952"/>
      <c r="AX88" s="952"/>
      <c r="AY88" s="952"/>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SUM(CR7:CV13)</f>
        <v>70</v>
      </c>
      <c r="CS102" s="952"/>
      <c r="CT102" s="952"/>
      <c r="CU102" s="952"/>
      <c r="CV102" s="952"/>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5817669</v>
      </c>
      <c r="AB110" s="889"/>
      <c r="AC110" s="889"/>
      <c r="AD110" s="889"/>
      <c r="AE110" s="890"/>
      <c r="AF110" s="891">
        <v>5991215</v>
      </c>
      <c r="AG110" s="889"/>
      <c r="AH110" s="889"/>
      <c r="AI110" s="889"/>
      <c r="AJ110" s="890"/>
      <c r="AK110" s="891">
        <v>4807994</v>
      </c>
      <c r="AL110" s="889"/>
      <c r="AM110" s="889"/>
      <c r="AN110" s="889"/>
      <c r="AO110" s="890"/>
      <c r="AP110" s="892">
        <v>23.6</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32071062</v>
      </c>
      <c r="BR110" s="842"/>
      <c r="BS110" s="842"/>
      <c r="BT110" s="842"/>
      <c r="BU110" s="842"/>
      <c r="BV110" s="842">
        <v>29710618</v>
      </c>
      <c r="BW110" s="842"/>
      <c r="BX110" s="842"/>
      <c r="BY110" s="842"/>
      <c r="BZ110" s="842"/>
      <c r="CA110" s="842">
        <v>30924718</v>
      </c>
      <c r="CB110" s="842"/>
      <c r="CC110" s="842"/>
      <c r="CD110" s="842"/>
      <c r="CE110" s="842"/>
      <c r="CF110" s="866">
        <v>152</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7725180</v>
      </c>
      <c r="BR112" s="817"/>
      <c r="BS112" s="817"/>
      <c r="BT112" s="817"/>
      <c r="BU112" s="817"/>
      <c r="BV112" s="817">
        <v>9036287</v>
      </c>
      <c r="BW112" s="817"/>
      <c r="BX112" s="817"/>
      <c r="BY112" s="817"/>
      <c r="BZ112" s="817"/>
      <c r="CA112" s="817">
        <v>8363574</v>
      </c>
      <c r="CB112" s="817"/>
      <c r="CC112" s="817"/>
      <c r="CD112" s="817"/>
      <c r="CE112" s="817"/>
      <c r="CF112" s="875">
        <v>41.1</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1378192</v>
      </c>
      <c r="AB113" s="919"/>
      <c r="AC113" s="919"/>
      <c r="AD113" s="919"/>
      <c r="AE113" s="920"/>
      <c r="AF113" s="921">
        <v>1275609</v>
      </c>
      <c r="AG113" s="919"/>
      <c r="AH113" s="919"/>
      <c r="AI113" s="919"/>
      <c r="AJ113" s="920"/>
      <c r="AK113" s="921">
        <v>1231718</v>
      </c>
      <c r="AL113" s="919"/>
      <c r="AM113" s="919"/>
      <c r="AN113" s="919"/>
      <c r="AO113" s="920"/>
      <c r="AP113" s="922">
        <v>6.1</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961379</v>
      </c>
      <c r="BR113" s="817"/>
      <c r="BS113" s="817"/>
      <c r="BT113" s="817"/>
      <c r="BU113" s="817"/>
      <c r="BV113" s="817">
        <v>816903</v>
      </c>
      <c r="BW113" s="817"/>
      <c r="BX113" s="817"/>
      <c r="BY113" s="817"/>
      <c r="BZ113" s="817"/>
      <c r="CA113" s="817">
        <v>715802</v>
      </c>
      <c r="CB113" s="817"/>
      <c r="CC113" s="817"/>
      <c r="CD113" s="817"/>
      <c r="CE113" s="817"/>
      <c r="CF113" s="875">
        <v>3.5</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165203</v>
      </c>
      <c r="AB114" s="780"/>
      <c r="AC114" s="780"/>
      <c r="AD114" s="780"/>
      <c r="AE114" s="781"/>
      <c r="AF114" s="782">
        <v>143688</v>
      </c>
      <c r="AG114" s="780"/>
      <c r="AH114" s="780"/>
      <c r="AI114" s="780"/>
      <c r="AJ114" s="781"/>
      <c r="AK114" s="782">
        <v>121058</v>
      </c>
      <c r="AL114" s="780"/>
      <c r="AM114" s="780"/>
      <c r="AN114" s="780"/>
      <c r="AO114" s="781"/>
      <c r="AP114" s="824">
        <v>0.6</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4283632</v>
      </c>
      <c r="BR114" s="817"/>
      <c r="BS114" s="817"/>
      <c r="BT114" s="817"/>
      <c r="BU114" s="817"/>
      <c r="BV114" s="817">
        <v>4382435</v>
      </c>
      <c r="BW114" s="817"/>
      <c r="BX114" s="817"/>
      <c r="BY114" s="817"/>
      <c r="BZ114" s="817"/>
      <c r="CA114" s="817">
        <v>3704217</v>
      </c>
      <c r="CB114" s="817"/>
      <c r="CC114" s="817"/>
      <c r="CD114" s="817"/>
      <c r="CE114" s="817"/>
      <c r="CF114" s="875">
        <v>18.2</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7361064</v>
      </c>
      <c r="AB117" s="903"/>
      <c r="AC117" s="903"/>
      <c r="AD117" s="903"/>
      <c r="AE117" s="904"/>
      <c r="AF117" s="905">
        <v>7410512</v>
      </c>
      <c r="AG117" s="903"/>
      <c r="AH117" s="903"/>
      <c r="AI117" s="903"/>
      <c r="AJ117" s="904"/>
      <c r="AK117" s="905">
        <v>6160770</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45041253</v>
      </c>
      <c r="BR119" s="845"/>
      <c r="BS119" s="845"/>
      <c r="BT119" s="845"/>
      <c r="BU119" s="845"/>
      <c r="BV119" s="845">
        <v>43946243</v>
      </c>
      <c r="BW119" s="845"/>
      <c r="BX119" s="845"/>
      <c r="BY119" s="845"/>
      <c r="BZ119" s="845"/>
      <c r="CA119" s="845">
        <v>43708311</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18765303</v>
      </c>
      <c r="BR120" s="842"/>
      <c r="BS120" s="842"/>
      <c r="BT120" s="842"/>
      <c r="BU120" s="842"/>
      <c r="BV120" s="842">
        <v>18916892</v>
      </c>
      <c r="BW120" s="842"/>
      <c r="BX120" s="842"/>
      <c r="BY120" s="842"/>
      <c r="BZ120" s="842"/>
      <c r="CA120" s="842">
        <v>20339116</v>
      </c>
      <c r="CB120" s="842"/>
      <c r="CC120" s="842"/>
      <c r="CD120" s="842"/>
      <c r="CE120" s="842"/>
      <c r="CF120" s="866">
        <v>100</v>
      </c>
      <c r="CG120" s="867"/>
      <c r="CH120" s="867"/>
      <c r="CI120" s="867"/>
      <c r="CJ120" s="867"/>
      <c r="CK120" s="868" t="s">
        <v>450</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3592578</v>
      </c>
      <c r="DH120" s="842"/>
      <c r="DI120" s="842"/>
      <c r="DJ120" s="842"/>
      <c r="DK120" s="842"/>
      <c r="DL120" s="842">
        <v>5619615</v>
      </c>
      <c r="DM120" s="842"/>
      <c r="DN120" s="842"/>
      <c r="DO120" s="842"/>
      <c r="DP120" s="842"/>
      <c r="DQ120" s="842">
        <v>5560849</v>
      </c>
      <c r="DR120" s="842"/>
      <c r="DS120" s="842"/>
      <c r="DT120" s="842"/>
      <c r="DU120" s="842"/>
      <c r="DV120" s="843">
        <v>27.3</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420304</v>
      </c>
      <c r="BR121" s="817"/>
      <c r="BS121" s="817"/>
      <c r="BT121" s="817"/>
      <c r="BU121" s="817"/>
      <c r="BV121" s="817">
        <v>421951</v>
      </c>
      <c r="BW121" s="817"/>
      <c r="BX121" s="817"/>
      <c r="BY121" s="817"/>
      <c r="BZ121" s="817"/>
      <c r="CA121" s="817">
        <v>346179</v>
      </c>
      <c r="CB121" s="817"/>
      <c r="CC121" s="817"/>
      <c r="CD121" s="817"/>
      <c r="CE121" s="817"/>
      <c r="CF121" s="875">
        <v>1.7</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2039242</v>
      </c>
      <c r="DR121" s="817"/>
      <c r="DS121" s="817"/>
      <c r="DT121" s="817"/>
      <c r="DU121" s="817"/>
      <c r="DV121" s="794">
        <v>10</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41869229</v>
      </c>
      <c r="BR122" s="845"/>
      <c r="BS122" s="845"/>
      <c r="BT122" s="845"/>
      <c r="BU122" s="845"/>
      <c r="BV122" s="845">
        <v>39630085</v>
      </c>
      <c r="BW122" s="845"/>
      <c r="BX122" s="845"/>
      <c r="BY122" s="845"/>
      <c r="BZ122" s="845"/>
      <c r="CA122" s="845">
        <v>39196505</v>
      </c>
      <c r="CB122" s="845"/>
      <c r="CC122" s="845"/>
      <c r="CD122" s="845"/>
      <c r="CE122" s="845"/>
      <c r="CF122" s="846">
        <v>192.6</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368151</v>
      </c>
      <c r="DH122" s="817"/>
      <c r="DI122" s="817"/>
      <c r="DJ122" s="817"/>
      <c r="DK122" s="817"/>
      <c r="DL122" s="817">
        <v>429737</v>
      </c>
      <c r="DM122" s="817"/>
      <c r="DN122" s="817"/>
      <c r="DO122" s="817"/>
      <c r="DP122" s="817"/>
      <c r="DQ122" s="817">
        <v>488842</v>
      </c>
      <c r="DR122" s="817"/>
      <c r="DS122" s="817"/>
      <c r="DT122" s="817"/>
      <c r="DU122" s="817"/>
      <c r="DV122" s="794">
        <v>2.4</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61054836</v>
      </c>
      <c r="BR123" s="833"/>
      <c r="BS123" s="833"/>
      <c r="BT123" s="833"/>
      <c r="BU123" s="833"/>
      <c r="BV123" s="833">
        <v>58968928</v>
      </c>
      <c r="BW123" s="833"/>
      <c r="BX123" s="833"/>
      <c r="BY123" s="833"/>
      <c r="BZ123" s="833"/>
      <c r="CA123" s="833">
        <v>59881800</v>
      </c>
      <c r="CB123" s="833"/>
      <c r="CC123" s="833"/>
      <c r="CD123" s="833"/>
      <c r="CE123" s="833"/>
      <c r="CF123" s="748"/>
      <c r="CG123" s="749"/>
      <c r="CH123" s="749"/>
      <c r="CI123" s="749"/>
      <c r="CJ123" s="834"/>
      <c r="CK123" s="869"/>
      <c r="CL123" s="855"/>
      <c r="CM123" s="855"/>
      <c r="CN123" s="855"/>
      <c r="CO123" s="856"/>
      <c r="CP123" s="835" t="s">
        <v>399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v>214142</v>
      </c>
      <c r="DR123" s="780"/>
      <c r="DS123" s="780"/>
      <c r="DT123" s="780"/>
      <c r="DU123" s="781"/>
      <c r="DV123" s="824">
        <v>1.1000000000000001</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3764451</v>
      </c>
      <c r="DH124" s="764"/>
      <c r="DI124" s="764"/>
      <c r="DJ124" s="764"/>
      <c r="DK124" s="765"/>
      <c r="DL124" s="766">
        <v>2986935</v>
      </c>
      <c r="DM124" s="764"/>
      <c r="DN124" s="764"/>
      <c r="DO124" s="764"/>
      <c r="DP124" s="765"/>
      <c r="DQ124" s="766">
        <v>60499</v>
      </c>
      <c r="DR124" s="764"/>
      <c r="DS124" s="764"/>
      <c r="DT124" s="764"/>
      <c r="DU124" s="765"/>
      <c r="DV124" s="848">
        <v>0.3</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88817</v>
      </c>
      <c r="AB128" s="801"/>
      <c r="AC128" s="801"/>
      <c r="AD128" s="801"/>
      <c r="AE128" s="802"/>
      <c r="AF128" s="803">
        <v>88337</v>
      </c>
      <c r="AG128" s="801"/>
      <c r="AH128" s="801"/>
      <c r="AI128" s="801"/>
      <c r="AJ128" s="802"/>
      <c r="AK128" s="803">
        <v>135022</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12.04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26108657</v>
      </c>
      <c r="AB129" s="780"/>
      <c r="AC129" s="780"/>
      <c r="AD129" s="780"/>
      <c r="AE129" s="781"/>
      <c r="AF129" s="782">
        <v>26111631</v>
      </c>
      <c r="AG129" s="780"/>
      <c r="AH129" s="780"/>
      <c r="AI129" s="780"/>
      <c r="AJ129" s="781"/>
      <c r="AK129" s="782">
        <v>25608016</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17.04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5975089</v>
      </c>
      <c r="AB130" s="780"/>
      <c r="AC130" s="780"/>
      <c r="AD130" s="780"/>
      <c r="AE130" s="781"/>
      <c r="AF130" s="782">
        <v>5987586</v>
      </c>
      <c r="AG130" s="780"/>
      <c r="AH130" s="780"/>
      <c r="AI130" s="780"/>
      <c r="AJ130" s="781"/>
      <c r="AK130" s="782">
        <v>5261939</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20133568</v>
      </c>
      <c r="AB131" s="764"/>
      <c r="AC131" s="764"/>
      <c r="AD131" s="764"/>
      <c r="AE131" s="765"/>
      <c r="AF131" s="766">
        <v>20124045</v>
      </c>
      <c r="AG131" s="764"/>
      <c r="AH131" s="764"/>
      <c r="AI131" s="764"/>
      <c r="AJ131" s="765"/>
      <c r="AK131" s="766">
        <v>20346077</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6.442762654</v>
      </c>
      <c r="AB132" s="745"/>
      <c r="AC132" s="745"/>
      <c r="AD132" s="745"/>
      <c r="AE132" s="746"/>
      <c r="AF132" s="747">
        <v>6.6318128390000002</v>
      </c>
      <c r="AG132" s="745"/>
      <c r="AH132" s="745"/>
      <c r="AI132" s="745"/>
      <c r="AJ132" s="746"/>
      <c r="AK132" s="747">
        <v>3.754084878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5.3</v>
      </c>
      <c r="AB133" s="724"/>
      <c r="AC133" s="724"/>
      <c r="AD133" s="724"/>
      <c r="AE133" s="725"/>
      <c r="AF133" s="723">
        <v>6.2</v>
      </c>
      <c r="AG133" s="724"/>
      <c r="AH133" s="724"/>
      <c r="AI133" s="724"/>
      <c r="AJ133" s="725"/>
      <c r="AK133" s="723">
        <v>5.6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n+Ey6fuziP89zNZ4wCXd+J5dgXAeyp6536RvXu7EESB1EwuyAf+43RNq4e2h5W2fMrp8l4sLbFyk362XwdOcw==" saltValue="6hQIYgVQWOdi+jUFFMI0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aFGoP734gYJa5HSAikmVFydqB2OTHKULzegwS/HCOSP4dBWoLp8DFUQmLFlLfnW0J5sr27/etiwDSTKuTqRcA==" saltValue="us+koaTtIxbpo9p+Dj9U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fIYQ4NH9eo0lR3wCiLa7HmlxqCnaoDdLlqi0rc4xfqg7M5l9NVw9jn+UOkFbuPDeuUVBg5JBR3A9srzKLSItg==" saltValue="vsr7JTOWJRZDznxaPVlV0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6901613</v>
      </c>
      <c r="AP9" s="269">
        <v>103038</v>
      </c>
      <c r="AQ9" s="270">
        <v>95899</v>
      </c>
      <c r="AR9" s="271">
        <v>7.4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1053137</v>
      </c>
      <c r="AP10" s="272">
        <v>15723</v>
      </c>
      <c r="AQ10" s="273">
        <v>7418</v>
      </c>
      <c r="AR10" s="274">
        <v>112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205389</v>
      </c>
      <c r="AP11" s="272">
        <v>3066</v>
      </c>
      <c r="AQ11" s="273">
        <v>1842</v>
      </c>
      <c r="AR11" s="274">
        <v>66.400000000000006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18</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390960</v>
      </c>
      <c r="AP13" s="272">
        <v>5837</v>
      </c>
      <c r="AQ13" s="273">
        <v>3674</v>
      </c>
      <c r="AR13" s="274">
        <v>58.9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164209</v>
      </c>
      <c r="AP14" s="272">
        <v>2452</v>
      </c>
      <c r="AQ14" s="273">
        <v>2040</v>
      </c>
      <c r="AR14" s="274">
        <v>20.2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-383828</v>
      </c>
      <c r="AP15" s="272">
        <v>-5730</v>
      </c>
      <c r="AQ15" s="273">
        <v>-5724</v>
      </c>
      <c r="AR15" s="274">
        <v>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8331480</v>
      </c>
      <c r="AP16" s="272">
        <v>124386</v>
      </c>
      <c r="AQ16" s="273">
        <v>105167</v>
      </c>
      <c r="AR16" s="274">
        <v>18.3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7.96</v>
      </c>
      <c r="AP21" s="286">
        <v>8.91</v>
      </c>
      <c r="AQ21" s="287">
        <v>-0.95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95</v>
      </c>
      <c r="AP22" s="291">
        <v>97.6</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4807994</v>
      </c>
      <c r="AP32" s="300">
        <v>71781</v>
      </c>
      <c r="AQ32" s="301">
        <v>63956</v>
      </c>
      <c r="AR32" s="302">
        <v>12.2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v>4</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1231718</v>
      </c>
      <c r="AP35" s="300">
        <v>18389</v>
      </c>
      <c r="AQ35" s="301">
        <v>14498</v>
      </c>
      <c r="AR35" s="302">
        <v>26.8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121058</v>
      </c>
      <c r="AP36" s="300">
        <v>1807</v>
      </c>
      <c r="AQ36" s="301">
        <v>1993</v>
      </c>
      <c r="AR36" s="302">
        <v>-9.3000000000000007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492</v>
      </c>
      <c r="AP37" s="300" t="s">
        <v>492</v>
      </c>
      <c r="AQ37" s="301">
        <v>407</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1</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-135022</v>
      </c>
      <c r="AP39" s="300">
        <v>-2016</v>
      </c>
      <c r="AQ39" s="301">
        <v>-3355</v>
      </c>
      <c r="AR39" s="302">
        <v>-39.9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-5261939</v>
      </c>
      <c r="AP40" s="300">
        <v>-78559</v>
      </c>
      <c r="AQ40" s="301">
        <v>-53996</v>
      </c>
      <c r="AR40" s="302">
        <v>45.5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763809</v>
      </c>
      <c r="AP41" s="300">
        <v>11403</v>
      </c>
      <c r="AQ41" s="301">
        <v>23508</v>
      </c>
      <c r="AR41" s="302">
        <v>-51.5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4861997</v>
      </c>
      <c r="AN51" s="322">
        <v>66542</v>
      </c>
      <c r="AO51" s="323">
        <v>-13.8</v>
      </c>
      <c r="AP51" s="324">
        <v>70329</v>
      </c>
      <c r="AQ51" s="325">
        <v>0.2</v>
      </c>
      <c r="AR51" s="326">
        <v>-14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3116074</v>
      </c>
      <c r="AN52" s="330">
        <v>42647</v>
      </c>
      <c r="AO52" s="331">
        <v>32.9</v>
      </c>
      <c r="AP52" s="332">
        <v>39403</v>
      </c>
      <c r="AQ52" s="333">
        <v>9.1</v>
      </c>
      <c r="AR52" s="334">
        <v>23.8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5626474</v>
      </c>
      <c r="AN53" s="322">
        <v>78749</v>
      </c>
      <c r="AO53" s="323">
        <v>18.3</v>
      </c>
      <c r="AP53" s="324">
        <v>71871</v>
      </c>
      <c r="AQ53" s="325">
        <v>2.2000000000000002</v>
      </c>
      <c r="AR53" s="326">
        <v>16.100000000000001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3392948</v>
      </c>
      <c r="AN54" s="330">
        <v>47488</v>
      </c>
      <c r="AO54" s="331">
        <v>11.4</v>
      </c>
      <c r="AP54" s="332">
        <v>38232</v>
      </c>
      <c r="AQ54" s="333">
        <v>-3</v>
      </c>
      <c r="AR54" s="334">
        <v>14.4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6674578</v>
      </c>
      <c r="AN55" s="322">
        <v>95325</v>
      </c>
      <c r="AO55" s="323">
        <v>21</v>
      </c>
      <c r="AP55" s="324">
        <v>71807</v>
      </c>
      <c r="AQ55" s="325">
        <v>-0.1</v>
      </c>
      <c r="AR55" s="326">
        <v>21.1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4026839</v>
      </c>
      <c r="AN56" s="330">
        <v>57511</v>
      </c>
      <c r="AO56" s="331">
        <v>21.1</v>
      </c>
      <c r="AP56" s="332">
        <v>37333</v>
      </c>
      <c r="AQ56" s="333">
        <v>-2.4</v>
      </c>
      <c r="AR56" s="334">
        <v>23.5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5705438</v>
      </c>
      <c r="AN57" s="322">
        <v>83188</v>
      </c>
      <c r="AO57" s="323">
        <v>-12.7</v>
      </c>
      <c r="AP57" s="324">
        <v>80821</v>
      </c>
      <c r="AQ57" s="325">
        <v>12.6</v>
      </c>
      <c r="AR57" s="326">
        <v>-25.3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3017940</v>
      </c>
      <c r="AN58" s="330">
        <v>44003</v>
      </c>
      <c r="AO58" s="331">
        <v>-23.5</v>
      </c>
      <c r="AP58" s="332">
        <v>49586</v>
      </c>
      <c r="AQ58" s="333">
        <v>32.799999999999997</v>
      </c>
      <c r="AR58" s="334">
        <v>-56.3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8657661</v>
      </c>
      <c r="AN59" s="322">
        <v>129255</v>
      </c>
      <c r="AO59" s="323">
        <v>55.4</v>
      </c>
      <c r="AP59" s="324">
        <v>79840</v>
      </c>
      <c r="AQ59" s="325">
        <v>-1.2</v>
      </c>
      <c r="AR59" s="326">
        <v>56.6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5261437</v>
      </c>
      <c r="AN60" s="330">
        <v>78551</v>
      </c>
      <c r="AO60" s="331">
        <v>78.5</v>
      </c>
      <c r="AP60" s="332">
        <v>45238</v>
      </c>
      <c r="AQ60" s="333">
        <v>-8.8000000000000007</v>
      </c>
      <c r="AR60" s="334">
        <v>87.3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6305230</v>
      </c>
      <c r="AN61" s="337">
        <v>90612</v>
      </c>
      <c r="AO61" s="338">
        <v>13.6</v>
      </c>
      <c r="AP61" s="339">
        <v>74934</v>
      </c>
      <c r="AQ61" s="340">
        <v>2.7</v>
      </c>
      <c r="AR61" s="326">
        <v>10.9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3763048</v>
      </c>
      <c r="AN62" s="330">
        <v>54040</v>
      </c>
      <c r="AO62" s="331">
        <v>24.1</v>
      </c>
      <c r="AP62" s="332">
        <v>41958</v>
      </c>
      <c r="AQ62" s="333">
        <v>5.5</v>
      </c>
      <c r="AR62" s="334">
        <v>18.600000000000001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4/nLhbfwHTYyLdamZ7PUkjOxeK+wUA7E5h3XXLOqDVa7qE7VAbbd9FRLAEvhkG98+rjLES2/XWyywW5TsUfkQ==" saltValue="myJA4Vh1e8BZ/l6P7fhD1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eSXkYy1b04O/tvwPVFVPJDQXNYILHuLgO0XmLmh4N76dL5OczYgzQs2wNC5f2frkivC2F8O/NDUwJ1g5yH4cPQ==" saltValue="z86uL+0ca6lNhdvHy9rJR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W86sB/yKmAZ9NIEg8Dtoqjn/GD3HxPJwI+Qz1+0HFS3fSuraHZU/tGXV5WfL2vcZCF+bhMPTGUW+GYqXm8EonA==" saltValue="IfFuan5vU7YRaZaLMNZG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17.010000000000002</v>
      </c>
      <c r="G47" s="12">
        <v>16.260000000000002</v>
      </c>
      <c r="H47" s="12">
        <v>16.78</v>
      </c>
      <c r="I47" s="12">
        <v>17.55</v>
      </c>
      <c r="J47" s="13">
        <v>19.760000000000002</v>
      </c>
    </row>
    <row r="48" spans="2:10" ht="57.75" customHeight="1" x14ac:dyDescent="0.15">
      <c r="B48" s="14"/>
      <c r="C48" s="1141" t="s">
        <v>4</v>
      </c>
      <c r="D48" s="1141"/>
      <c r="E48" s="1142"/>
      <c r="F48" s="15">
        <v>6.94</v>
      </c>
      <c r="G48" s="16">
        <v>8.0500000000000007</v>
      </c>
      <c r="H48" s="16">
        <v>7.4</v>
      </c>
      <c r="I48" s="16">
        <v>8.69</v>
      </c>
      <c r="J48" s="17">
        <v>9.61</v>
      </c>
    </row>
    <row r="49" spans="2:10" ht="57.75" customHeight="1" thickBot="1" x14ac:dyDescent="0.2">
      <c r="B49" s="18"/>
      <c r="C49" s="1143" t="s">
        <v>5</v>
      </c>
      <c r="D49" s="1143"/>
      <c r="E49" s="1144"/>
      <c r="F49" s="19">
        <v>4.34</v>
      </c>
      <c r="G49" s="20">
        <v>1.42</v>
      </c>
      <c r="H49" s="20" t="s">
        <v>535</v>
      </c>
      <c r="I49" s="20">
        <v>2.0499999999999998</v>
      </c>
      <c r="J49" s="21">
        <v>2.62</v>
      </c>
    </row>
    <row r="50" spans="2:10" x14ac:dyDescent="0.15"/>
  </sheetData>
  <sheetProtection algorithmName="SHA-512" hashValue="BFC9hT7AJqjL+f4JFj2co+lJOLytVmi0pCQiHXp+r67euG/ld5Bc7ooJBJjcNO7RLjg7o5nN7CLgiWWmTRFs5A==" saltValue="Y1q+2vm3OIUXR1hLdb3i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5010077</cp:lastModifiedBy>
  <cp:lastPrinted>2026-03-19T00:23:45Z</cp:lastPrinted>
  <dcterms:created xsi:type="dcterms:W3CDTF">2026-02-23T08:49:14Z</dcterms:created>
  <dcterms:modified xsi:type="dcterms:W3CDTF">2026-03-19T00:23:48Z</dcterms:modified>
  <cp:category/>
</cp:coreProperties>
</file>