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24_水産課\管理係\山田（管理）\★定例監査・埋立・議案・公営企業会計（決算・財務・経営戦略・比較）・繰越・分担金・登記他\05公営企業法適用関係\03小規模下水道関係(決算統計・財務4)\★決算統計（水産課）\R5年度決算統計（水産課)\01_通知・様式等\15_250123_【2_7〆】公営企業に係る経営比較分析表（令和５年度決算）の分析等について（照会）\04_提出分\"/>
    </mc:Choice>
  </mc:AlternateContent>
  <workbookProtection workbookAlgorithmName="SHA-512" workbookHashValue="37BZVB7tAU/ylyjnGaGa6cJFrEf/8ZVcZXocCuqdvK3L7q9ohJa36INftqv7K3IfIfr8iOiZAxayrHqUs9hyPQ==" workbookSaltValue="mh43xaA3lHWpVcAB9AnhdQ==" workbookSpinCount="100000" lockStructure="1"/>
  <bookViews>
    <workbookView xWindow="0" yWindow="0" windowWidth="23040" windowHeight="9210"/>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<sst xmlns="http://schemas.openxmlformats.org/spreadsheetml/2006/main" count="236" uniqueCount="120">
  <si>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</si>
  <si>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</si>
  <si>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</si>
  <si>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</si>
  <si>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</si>
  <si>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</si>
  <si>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</si>
  <si>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</si>
  <si>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</si>
  <si>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</si>
  <si>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</si>
  <si>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</si>
  <si>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</si>
  <si>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</si>
  <si>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</si>
  <si>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</si>
  <si>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</si>
  <si>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</si>
  <si>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</si>
  <si>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</si>
  <si>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</si>
  <si>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</si>
  <si>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</si>
  <si>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</si>
  <si>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</si>
  <si>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</si>
  <si>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</si>
  <si>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</si>
  <si>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</si>
  <si>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</si>
  <si>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</si>
  <si>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</si>
  <si>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</si>
  <si>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</si>
  <si>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</si>
  <si>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</si>
  <si>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</si>
  <si>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</si>
  <si>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</si>
  <si>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</si>
  <si>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</si>
  <si>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</si>
  <si>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</si>
  <si>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</si>
  <si>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</si>
  <si>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</si>
  <si>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</si>
  <si>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</si>
  <si>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</si>
  <si>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</si>
  <si>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</si>
  <si>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</si>
  <si>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</si>
  <si>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</si>
  <si>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</si>
  <si>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</si>
  <si>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</si>
  <si>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</si>
  <si>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</si>
  <si>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</si>
  <si>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</si>
  <si>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</si>
  <si>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</si>
  <si>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</si>
  <si>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</si>
  <si>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</si>
  <si>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</si>
  <si>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</si>
  <si>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</si>
  <si>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</si>
  <si>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</si>
  <si>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</si>
  <si>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</si>
  <si>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</si>
  <si>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</si>
  <si>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</si>
  <si>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</si>
  <si>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</si>
  <si>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</si>
  <si>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</si>
  <si>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</si>
  <si>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</si>
  <si>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</si>
  <si>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</si>
  <si>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</si>
  <si>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</si>
  <si>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</si>
  <si>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</si>
  <si>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</si>
  <si>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</si>
  <si>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</si>
  <si>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</si>
  <si>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</si>
  <si>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</si>
  <si>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</si>
  <si>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</si>
  <si>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</si>
  <si>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</si>
  <si>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</si>
  <si>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</si>
  <si>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</si>
  <si>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</si>
  <si>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</si>
  <si>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</si>
  <si>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</si>
  <si>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</si>
  <si>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</si>
  <si>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</si>
  <si>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</si>
  <si>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</si>
  <si>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</si>
  <si>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</si>
  <si>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</si>
  <si>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</si>
  <si>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</si>
  <si>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</si>
  <si>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</si>
  <si>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収益的収支比率については、委託料等の増加による総費用の増加分を一般会計繰入金で補填したことで、総収益及び総費用がともに増加しており、比率も増加している。
　企業債残高対事業規模比率については、令和5年度は前年度の繰越事業のみを実施し、新規事業に伴う新たな借入れは行っておらず、元金償還により企業債残高が減少したことで、比率も減少している。
　経費回収率については、修繕料等の需用費が減少したことにより、微増している。
　汚水処理原価については、人口の減少や節水型設備の普及により処理水量は減少し、また、離島・海岸半島部という地理的要因により維持管理費用が高い状態にあるため、類似団体の平均値と比較して非常に高い水準にある。
　施設利用率については、近年、横ばい状態が続いている。
　水洗化率については、人口の減少があるものの、前年度と同程度である。
　現状、使用料収入で賄えない経費の一部については、一般会計からの繰入れを行っている状態である。また今後の使用料金の改定については、他市と比較して高い料金となっており、利用者に更なる負担を求めることは当面困難と考えている。</t>
    <rPh sb="1" eb="4">
      <t>シュウエキテキ</t>
    </rPh>
    <rPh sb="4" eb="8">
      <t>シュウシヒリツ</t>
    </rPh>
    <rPh sb="14" eb="17">
      <t>イタクリョウ</t>
    </rPh>
    <rPh sb="17" eb="18">
      <t>トウ</t>
    </rPh>
    <rPh sb="19" eb="21">
      <t>ゾウカ</t>
    </rPh>
    <rPh sb="24" eb="27">
      <t>ソウヒヨウ</t>
    </rPh>
    <rPh sb="28" eb="31">
      <t>ゾウカブン</t>
    </rPh>
    <rPh sb="32" eb="36">
      <t>イッパンカイケイ</t>
    </rPh>
    <rPh sb="36" eb="39">
      <t>クリイレキン</t>
    </rPh>
    <rPh sb="40" eb="42">
      <t>ホテン</t>
    </rPh>
    <rPh sb="48" eb="51">
      <t>ソウシュウエキ</t>
    </rPh>
    <rPh sb="51" eb="52">
      <t>オヨ</t>
    </rPh>
    <rPh sb="53" eb="56">
      <t>ソウヒヨウ</t>
    </rPh>
    <rPh sb="60" eb="62">
      <t>ゾウカ</t>
    </rPh>
    <rPh sb="67" eb="69">
      <t>ヒリツ</t>
    </rPh>
    <rPh sb="70" eb="72">
      <t>ゾウカ</t>
    </rPh>
    <rPh sb="79" eb="82">
      <t>キギョウサイ</t>
    </rPh>
    <rPh sb="82" eb="84">
      <t>ザンダカ</t>
    </rPh>
    <rPh sb="84" eb="85">
      <t>タイ</t>
    </rPh>
    <rPh sb="85" eb="89">
      <t>ジギョウキボ</t>
    </rPh>
    <rPh sb="89" eb="91">
      <t>ヒリツ</t>
    </rPh>
    <rPh sb="97" eb="99">
      <t>レイワ</t>
    </rPh>
    <rPh sb="100" eb="102">
      <t>ネンド</t>
    </rPh>
    <rPh sb="103" eb="106">
      <t>ゼンネンド</t>
    </rPh>
    <rPh sb="107" eb="111">
      <t>クリコシジギョウ</t>
    </rPh>
    <rPh sb="114" eb="116">
      <t>ジッシ</t>
    </rPh>
    <rPh sb="118" eb="122">
      <t>シンキジギョウ</t>
    </rPh>
    <rPh sb="123" eb="124">
      <t>トモナ</t>
    </rPh>
    <rPh sb="125" eb="126">
      <t>アラ</t>
    </rPh>
    <rPh sb="128" eb="130">
      <t>カリイ</t>
    </rPh>
    <rPh sb="132" eb="133">
      <t>オコナ</t>
    </rPh>
    <rPh sb="139" eb="143">
      <t>ガンキンショウカン</t>
    </rPh>
    <rPh sb="146" eb="151">
      <t>キギョウサイザンダカ</t>
    </rPh>
    <rPh sb="152" eb="154">
      <t>ゲンショウ</t>
    </rPh>
    <rPh sb="160" eb="162">
      <t>ヒリツ</t>
    </rPh>
    <rPh sb="163" eb="165">
      <t>ゲンショウ</t>
    </rPh>
    <rPh sb="172" eb="177">
      <t>ケイヒカイシュウリツ</t>
    </rPh>
    <rPh sb="183" eb="186">
      <t>シュウゼンリョウ</t>
    </rPh>
    <rPh sb="186" eb="187">
      <t>トウ</t>
    </rPh>
    <rPh sb="188" eb="191">
      <t>ジュヨウヒ</t>
    </rPh>
    <rPh sb="192" eb="194">
      <t>ゲンショウ</t>
    </rPh>
    <rPh sb="202" eb="204">
      <t>ビゾウ</t>
    </rPh>
    <rPh sb="211" eb="213">
      <t>オスイ</t>
    </rPh>
    <rPh sb="213" eb="217">
      <t>ショリゲンカ</t>
    </rPh>
    <rPh sb="223" eb="225">
      <t>ジンコウ</t>
    </rPh>
    <rPh sb="226" eb="228">
      <t>ゲンショウ</t>
    </rPh>
    <rPh sb="229" eb="231">
      <t>セッスイ</t>
    </rPh>
    <rPh sb="231" eb="232">
      <t>ガタ</t>
    </rPh>
    <rPh sb="232" eb="234">
      <t>セツビ</t>
    </rPh>
    <rPh sb="235" eb="237">
      <t>フキュウ</t>
    </rPh>
    <rPh sb="278" eb="279">
      <t>タカ</t>
    </rPh>
    <rPh sb="280" eb="282">
      <t>ジョウタイ</t>
    </rPh>
    <rPh sb="288" eb="290">
      <t>ルイジ</t>
    </rPh>
    <rPh sb="290" eb="292">
      <t>ダンタイ</t>
    </rPh>
    <rPh sb="293" eb="296">
      <t>ヘイキンチ</t>
    </rPh>
    <rPh sb="297" eb="299">
      <t>ヒカク</t>
    </rPh>
    <rPh sb="301" eb="303">
      <t>ヒジョウ</t>
    </rPh>
    <rPh sb="304" eb="305">
      <t>タカ</t>
    </rPh>
    <rPh sb="306" eb="308">
      <t>スイジュン</t>
    </rPh>
    <rPh sb="314" eb="319">
      <t>シセツリヨウリツ</t>
    </rPh>
    <rPh sb="325" eb="327">
      <t>キンネン</t>
    </rPh>
    <rPh sb="328" eb="329">
      <t>ヨコ</t>
    </rPh>
    <rPh sb="331" eb="333">
      <t>ジョウタイ</t>
    </rPh>
    <rPh sb="334" eb="335">
      <t>ツヅ</t>
    </rPh>
    <rPh sb="342" eb="346">
      <t>スイセンカリツ</t>
    </rPh>
    <rPh sb="352" eb="354">
      <t>ジンコウ</t>
    </rPh>
    <rPh sb="355" eb="357">
      <t>ゲンショウ</t>
    </rPh>
    <rPh sb="364" eb="367">
      <t>ゼンネンド</t>
    </rPh>
    <rPh sb="368" eb="371">
      <t>ドウテイド</t>
    </rPh>
    <rPh sb="378" eb="380">
      <t>ゲンジョウ</t>
    </rPh>
    <rPh sb="381" eb="386">
      <t>シヨウリョウシュウニュウ</t>
    </rPh>
    <rPh sb="387" eb="388">
      <t>マカナ</t>
    </rPh>
    <rPh sb="391" eb="393">
      <t>ケイヒ</t>
    </rPh>
    <rPh sb="394" eb="396">
      <t>イチブ</t>
    </rPh>
    <rPh sb="402" eb="406">
      <t>イッパンカイケイ</t>
    </rPh>
    <rPh sb="409" eb="411">
      <t>クリイ</t>
    </rPh>
    <rPh sb="413" eb="414">
      <t>オコナ</t>
    </rPh>
    <rPh sb="418" eb="420">
      <t>ジョウタイ</t>
    </rPh>
    <rPh sb="426" eb="428">
      <t>コンゴ</t>
    </rPh>
    <rPh sb="429" eb="432">
      <t>シヨウリョウ</t>
    </rPh>
    <rPh sb="432" eb="433">
      <t>キン</t>
    </rPh>
    <rPh sb="449" eb="450">
      <t>タカ</t>
    </rPh>
    <rPh sb="451" eb="453">
      <t>リョウキン</t>
    </rPh>
    <rPh sb="462" eb="463">
      <t>シャ</t>
    </rPh>
    <rPh sb="464" eb="465">
      <t>サラ</t>
    </rPh>
    <phoneticPr fontId="4"/>
  </si>
  <si>
    <t>　当市が管理している小規模下水道施設のうち、最も古い施設は平成9年度に供用開始しており、既に27年を経過しているが、法定耐用年数を経過するまでにはまだ期間があるため、改修計画の見直しや大規模な修繕改修の予定はしていない。
　しかし、海岸部にある管渠施設の設備・機器については、塩害などによる早期の老朽化が予想されるため、令和3年度から長寿命化計画に基づき、更新・整備に着手しており、適正な点検・維持管理に努めている。</t>
    <rPh sb="1" eb="3">
      <t>トウシ</t>
    </rPh>
    <rPh sb="4" eb="6">
      <t>カンリ</t>
    </rPh>
    <rPh sb="10" eb="16">
      <t>ショウキボゲスイドウ</t>
    </rPh>
    <rPh sb="16" eb="18">
      <t>シセツ</t>
    </rPh>
    <rPh sb="29" eb="31">
      <t>ヘイセイ</t>
    </rPh>
    <rPh sb="32" eb="34">
      <t>ネンド</t>
    </rPh>
    <rPh sb="35" eb="39">
      <t>キョウヨウカイシ</t>
    </rPh>
    <rPh sb="44" eb="45">
      <t>スデ</t>
    </rPh>
    <rPh sb="48" eb="49">
      <t>ネン</t>
    </rPh>
    <rPh sb="50" eb="52">
      <t>ケイカ</t>
    </rPh>
    <rPh sb="58" eb="64">
      <t>ホウテイタイヨウネンスウ</t>
    </rPh>
    <rPh sb="65" eb="67">
      <t>ケイカ</t>
    </rPh>
    <rPh sb="75" eb="77">
      <t>キカン</t>
    </rPh>
    <rPh sb="83" eb="85">
      <t>カイシュウ</t>
    </rPh>
    <rPh sb="85" eb="87">
      <t>ケイカク</t>
    </rPh>
    <rPh sb="88" eb="90">
      <t>ミナオ</t>
    </rPh>
    <rPh sb="92" eb="95">
      <t>ダイキボ</t>
    </rPh>
    <rPh sb="96" eb="98">
      <t>シュウゼン</t>
    </rPh>
    <rPh sb="98" eb="100">
      <t>カイシュウ</t>
    </rPh>
    <rPh sb="101" eb="103">
      <t>ヨテイ</t>
    </rPh>
    <rPh sb="116" eb="119">
      <t>カイガンブ</t>
    </rPh>
    <rPh sb="122" eb="126">
      <t>カンキョシセツ</t>
    </rPh>
    <rPh sb="127" eb="129">
      <t>セツビ</t>
    </rPh>
    <rPh sb="130" eb="132">
      <t>キキ</t>
    </rPh>
    <rPh sb="138" eb="140">
      <t>エンガイ</t>
    </rPh>
    <rPh sb="145" eb="147">
      <t>ソウキ</t>
    </rPh>
    <rPh sb="148" eb="151">
      <t>ロウキュウカ</t>
    </rPh>
    <rPh sb="152" eb="154">
      <t>ヨソウ</t>
    </rPh>
    <rPh sb="160" eb="162">
      <t>レイワ</t>
    </rPh>
    <rPh sb="163" eb="165">
      <t>ネンド</t>
    </rPh>
    <rPh sb="167" eb="170">
      <t>チョウジュミョウ</t>
    </rPh>
    <rPh sb="170" eb="171">
      <t>カ</t>
    </rPh>
    <rPh sb="171" eb="173">
      <t>ケイカク</t>
    </rPh>
    <rPh sb="174" eb="175">
      <t>モト</t>
    </rPh>
    <rPh sb="178" eb="180">
      <t>コウシン</t>
    </rPh>
    <rPh sb="181" eb="183">
      <t>セイビ</t>
    </rPh>
    <phoneticPr fontId="4"/>
  </si>
  <si>
    <t>　小規模下水道施設は地区住民にとって生活環境を維持し、快適な市民生活を送るために必要不可欠な施設であり、今後も安定的なサービスを提供する必要がある。
　しかし、近年では施設の老朽化対策に係る投資の増大や、人口減少等に伴う使用料収入の減少により経営環境は年々厳しさを増している。その中で、令和3年度から令和5年度にかけ、経営基盤の強化や財政マネジメントの向上等を目的とした公営企業会計移行に向けた取り組みを行い、令和6年度からは公営企業法適用に移行している。
　今後も未接続の世帯に対して、接続による地域環境の改善に理解を求めるなどの普及・啓蒙活動を推進し、使用料の増収に努めるとともに、随時点検などを細かに実施することで費用発生の抑制を図り、更なる経費削減に努める。</t>
    <rPh sb="1" eb="7">
      <t>ショウキボゲスイドウ</t>
    </rPh>
    <rPh sb="7" eb="9">
      <t>シセツ</t>
    </rPh>
    <rPh sb="10" eb="14">
      <t>チクジュウミン</t>
    </rPh>
    <rPh sb="18" eb="22">
      <t>セイカツカンキョウ</t>
    </rPh>
    <rPh sb="23" eb="25">
      <t>イジ</t>
    </rPh>
    <rPh sb="27" eb="29">
      <t>カイテキ</t>
    </rPh>
    <rPh sb="30" eb="34">
      <t>シミンセイカツ</t>
    </rPh>
    <rPh sb="35" eb="36">
      <t>オク</t>
    </rPh>
    <rPh sb="40" eb="45">
      <t>ヒツヨウフカケツ</t>
    </rPh>
    <rPh sb="46" eb="48">
      <t>シセツ</t>
    </rPh>
    <rPh sb="52" eb="54">
      <t>コンゴ</t>
    </rPh>
    <rPh sb="55" eb="58">
      <t>アンテイテキ</t>
    </rPh>
    <rPh sb="64" eb="66">
      <t>テイキョウ</t>
    </rPh>
    <rPh sb="68" eb="70">
      <t>ヒツヨウ</t>
    </rPh>
    <rPh sb="90" eb="92">
      <t>タイサク</t>
    </rPh>
    <rPh sb="93" eb="94">
      <t>カカ</t>
    </rPh>
    <rPh sb="205" eb="207">
      <t>レイワ</t>
    </rPh>
    <rPh sb="208" eb="210">
      <t>ネンド</t>
    </rPh>
    <rPh sb="221" eb="223">
      <t>イコウ</t>
    </rPh>
    <rPh sb="230" eb="232">
      <t>コンゴ</t>
    </rPh>
    <rPh sb="233" eb="236">
      <t>ミセツゾク</t>
    </rPh>
    <rPh sb="237" eb="239">
      <t>セタイ</t>
    </rPh>
    <rPh sb="240" eb="241">
      <t>タイ</t>
    </rPh>
    <rPh sb="244" eb="246">
      <t>セツゾク</t>
    </rPh>
    <rPh sb="249" eb="253">
      <t>チイキカンキョウ</t>
    </rPh>
    <rPh sb="254" eb="256">
      <t>カイゼン</t>
    </rPh>
    <rPh sb="257" eb="259">
      <t>リカイ</t>
    </rPh>
    <rPh sb="260" eb="261">
      <t>モト</t>
    </rPh>
    <rPh sb="266" eb="268">
      <t>フキュウ</t>
    </rPh>
    <rPh sb="269" eb="273">
      <t>ケイモウカツドウ</t>
    </rPh>
    <rPh sb="274" eb="276">
      <t>スイシン</t>
    </rPh>
    <rPh sb="278" eb="281">
      <t>シヨウリョウ</t>
    </rPh>
    <rPh sb="282" eb="284">
      <t>ゾウシュウ</t>
    </rPh>
    <rPh sb="285" eb="286">
      <t>ツト</t>
    </rPh>
    <rPh sb="293" eb="297">
      <t>ズイジテンケン</t>
    </rPh>
    <rPh sb="300" eb="301">
      <t>コマ</t>
    </rPh>
    <rPh sb="303" eb="305">
      <t>ジッシ</t>
    </rPh>
    <rPh sb="310" eb="314">
      <t>ヒヨウハッセイ</t>
    </rPh>
    <rPh sb="315" eb="317">
      <t>ヨクセイ</t>
    </rPh>
    <rPh sb="318" eb="319">
      <t>ハカ</t>
    </rPh>
    <rPh sb="321" eb="322">
      <t>サラ</t>
    </rPh>
    <rPh sb="324" eb="328">
      <t>ケイヒサクゲン</t>
    </rPh>
    <rPh sb="329" eb="3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</si>
</sst>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A2-4AC3-B06E-F14A50078B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8BA2-4AC3-B06E-F14A50078B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27.6</c:v>
                </c:pt>
                <c:pt idx="1">
                  <c:v>28.45</c:v>
                </c:pt>
                <c:pt idx="2">
                  <c:v>27.39</c:v>
                </c:pt>
                <c:pt idx="3">
                  <c:v>27.81</c:v>
                </c:pt>
                <c:pt idx="4">
                  <c:v>26.96</c:v>
                </c:pt>
              </c:numCache>
            </c:numRef>
          </c:val>
          <c:extLst>
            <c:ext xmlns:c16="http://schemas.microsoft.com/office/drawing/2014/chart" uri="{C3380CC4-5D6E-409C-BE32-E72D297353CC}">
              <c16:uniqueId val="{00000000-A1F9-4366-93CE-228D770CB7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A1F9-4366-93CE-228D770CB7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75.16</c:v>
                </c:pt>
                <c:pt idx="1">
                  <c:v>74.97</c:v>
                </c:pt>
                <c:pt idx="2">
                  <c:v>75.95</c:v>
                </c:pt>
                <c:pt idx="3">
                  <c:v>75.930000000000007</c:v>
                </c:pt>
                <c:pt idx="4">
                  <c:v>76.069999999999993</c:v>
                </c:pt>
              </c:numCache>
            </c:numRef>
          </c:val>
          <c:extLst>
            <c:ext xmlns:c16="http://schemas.microsoft.com/office/drawing/2014/chart" uri="{C3380CC4-5D6E-409C-BE32-E72D297353CC}">
              <c16:uniqueId val="{00000000-D3DB-41BB-A89B-C82BED4BC3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D3DB-41BB-A89B-C82BED4BC3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56.94</c:v>
                </c:pt>
                <c:pt idx="1">
                  <c:v>57.55</c:v>
                </c:pt>
                <c:pt idx="2">
                  <c:v>55.6</c:v>
                </c:pt>
                <c:pt idx="3">
                  <c:v>61.19</c:v>
                </c:pt>
                <c:pt idx="4">
                  <c:v>63.22</c:v>
                </c:pt>
              </c:numCache>
            </c:numRef>
          </c:val>
          <c:extLst>
            <c:ext xmlns:c16="http://schemas.microsoft.com/office/drawing/2014/chart" uri="{C3380CC4-5D6E-409C-BE32-E72D297353CC}">
              <c16:uniqueId val="{00000000-986C-4D4E-A8BD-E6C89713E4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C-4D4E-A8BD-E6C89713E4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4-42DC-B427-DC833D9949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4-42DC-B427-DC833D9949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1-46F1-AF6B-6FF6E98869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1-46F1-AF6B-6FF6E98869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7-4875-B0BE-01F44E8167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7-4875-B0BE-01F44E8167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1-4D85-9286-1709F4383B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1-4D85-9286-1709F4383B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969.12</c:v>
                </c:pt>
                <c:pt idx="1">
                  <c:v>842.18</c:v>
                </c:pt>
                <c:pt idx="2">
                  <c:v>811.82</c:v>
                </c:pt>
                <c:pt idx="3">
                  <c:v>867.46</c:v>
                </c:pt>
                <c:pt idx="4">
                  <c:v>776.66</c:v>
                </c:pt>
              </c:numCache>
            </c:numRef>
          </c:val>
          <c:extLst>
            <c:ext xmlns:c16="http://schemas.microsoft.com/office/drawing/2014/chart" uri="{C3380CC4-5D6E-409C-BE32-E72D297353CC}">
              <c16:uniqueId val="{00000000-659D-4FDD-8196-AE472E6335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659D-4FDD-8196-AE472E6335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31.52</c:v>
                </c:pt>
                <c:pt idx="1">
                  <c:v>32.659999999999997</c:v>
                </c:pt>
                <c:pt idx="2">
                  <c:v>30.26</c:v>
                </c:pt>
                <c:pt idx="3">
                  <c:v>26.99</c:v>
                </c:pt>
                <c:pt idx="4">
                  <c:v>27.2</c:v>
                </c:pt>
              </c:numCache>
            </c:numRef>
          </c:val>
          <c:extLst>
            <c:ext xmlns:c16="http://schemas.microsoft.com/office/drawing/2014/chart" uri="{C3380CC4-5D6E-409C-BE32-E72D297353CC}">
              <c16:uniqueId val="{00000000-E599-4462-B0E8-7C955EBB59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E599-4462-B0E8-7C955EBB59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885.43</c:v>
                </c:pt>
                <c:pt idx="1">
                  <c:v>876.06</c:v>
                </c:pt>
                <c:pt idx="2">
                  <c:v>945.9</c:v>
                </c:pt>
                <c:pt idx="3">
                  <c:v>1062.25</c:v>
                </c:pt>
                <c:pt idx="4">
                  <c:v>1055.05</c:v>
                </c:pt>
              </c:numCache>
            </c:numRef>
          </c:val>
          <c:extLst>
            <c:ext xmlns:c16="http://schemas.microsoft.com/office/drawing/2014/chart" uri="{C3380CC4-5D6E-409C-BE32-E72D297353CC}">
              <c16:uniqueId val="{00000000-1C47-4935-A93E-4E7435D814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1C47-4935-A93E-4E7435D814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宇和島市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4">
        <f>データ!S6</f>
        <v>68585</v>
      </c>
      <c r="AM8" s="44"/>
      <c r="AN8" s="44"/>
      <c r="AO8" s="44"/>
      <c r="AP8" s="44"/>
      <c r="AQ8" s="44"/>
      <c r="AR8" s="44"/>
      <c r="AS8" s="44"/>
      <c r="AT8" s="45">
        <f>データ!T6</f>
        <v>468.16</v>
      </c>
      <c r="AU8" s="45"/>
      <c r="AV8" s="45"/>
      <c r="AW8" s="45"/>
      <c r="AX8" s="45"/>
      <c r="AY8" s="45"/>
      <c r="AZ8" s="45"/>
      <c r="BA8" s="45"/>
      <c r="BB8" s="45">
        <f>データ!U6</f>
        <v>146.5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1.03</v>
      </c>
      <c r="Q10" s="45"/>
      <c r="R10" s="45"/>
      <c r="S10" s="45"/>
      <c r="T10" s="45"/>
      <c r="U10" s="45"/>
      <c r="V10" s="45"/>
      <c r="W10" s="45">
        <f>データ!Q6</f>
        <v>100</v>
      </c>
      <c r="X10" s="45"/>
      <c r="Y10" s="45"/>
      <c r="Z10" s="45"/>
      <c r="AA10" s="45"/>
      <c r="AB10" s="45"/>
      <c r="AC10" s="45"/>
      <c r="AD10" s="44">
        <f>データ!R6</f>
        <v>4884</v>
      </c>
      <c r="AE10" s="44"/>
      <c r="AF10" s="44"/>
      <c r="AG10" s="44"/>
      <c r="AH10" s="44"/>
      <c r="AI10" s="44"/>
      <c r="AJ10" s="44"/>
      <c r="AK10" s="2"/>
      <c r="AL10" s="44">
        <f>データ!V6</f>
        <v>702</v>
      </c>
      <c r="AM10" s="44"/>
      <c r="AN10" s="44"/>
      <c r="AO10" s="44"/>
      <c r="AP10" s="44"/>
      <c r="AQ10" s="44"/>
      <c r="AR10" s="44"/>
      <c r="AS10" s="44"/>
      <c r="AT10" s="45">
        <f>データ!W6</f>
        <v>0.33</v>
      </c>
      <c r="AU10" s="45"/>
      <c r="AV10" s="45"/>
      <c r="AW10" s="45"/>
      <c r="AX10" s="45"/>
      <c r="AY10" s="45"/>
      <c r="AZ10" s="45"/>
      <c r="BA10" s="45"/>
      <c r="BB10" s="45">
        <f>データ!X6</f>
        <v>2127.27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9wa3CgNVv13QSIuyJwG69Cb984Foev7fcWQCqvdGErWK8BQbunZ4ByplSO176bI29mTvgbhlOIrET3ejU5Wcsg==" saltValue="qRIG3X0kDFj43I0qrSXk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382035</v>
      </c>
      <c r="D6" s="19">
        <f t="shared" si="3"/>
        <v>47</v>
      </c>
      <c r="E6" s="19">
        <f t="shared" si="3"/>
        <v>17</v>
      </c>
      <c r="F6" s="19">
        <f t="shared" si="3"/>
        <v>6</v>
      </c>
      <c r="G6" s="19">
        <f t="shared" si="3"/>
        <v>0</v>
      </c>
      <c r="H6" s="19" t="str">
        <f t="shared" si="3"/>
        <v>愛媛県　宇和島市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1.03</v>
      </c>
      <c r="Q6" s="20">
        <f t="shared" si="3"/>
        <v>100</v>
      </c>
      <c r="R6" s="20">
        <f t="shared" si="3"/>
        <v>4884</v>
      </c>
      <c r="S6" s="20">
        <f t="shared" si="3"/>
        <v>68585</v>
      </c>
      <c r="T6" s="20">
        <f t="shared" si="3"/>
        <v>468.16</v>
      </c>
      <c r="U6" s="20">
        <f t="shared" si="3"/>
        <v>146.5</v>
      </c>
      <c r="V6" s="20">
        <f t="shared" si="3"/>
        <v>702</v>
      </c>
      <c r="W6" s="20">
        <f t="shared" si="3"/>
        <v>0.33</v>
      </c>
      <c r="X6" s="20">
        <f t="shared" si="3"/>
        <v>2127.27</v>
      </c>
      <c r="Y6" s="21">
        <f>IF(Y7="",NA(),Y7)</f>
        <v>56.94</v>
      </c>
      <c r="Z6" s="21">
        <f t="shared" ref="Z6:AH6" si="4">IF(Z7="",NA(),Z7)</f>
        <v>57.55</v>
      </c>
      <c r="AA6" s="21">
        <f t="shared" si="4"/>
        <v>55.6</v>
      </c>
      <c r="AB6" s="21">
        <f t="shared" si="4"/>
        <v>61.19</v>
      </c>
      <c r="AC6" s="21">
        <f t="shared" si="4"/>
        <v>63.22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969.12</v>
      </c>
      <c r="BG6" s="21">
        <f t="shared" ref="BG6:BO6" si="7">IF(BG7="",NA(),BG7)</f>
        <v>842.18</v>
      </c>
      <c r="BH6" s="21">
        <f t="shared" si="7"/>
        <v>811.82</v>
      </c>
      <c r="BI6" s="21">
        <f t="shared" si="7"/>
        <v>867.46</v>
      </c>
      <c r="BJ6" s="21">
        <f t="shared" si="7"/>
        <v>776.66</v>
      </c>
      <c r="BK6" s="21">
        <f t="shared" si="7"/>
        <v>998.42</v>
      </c>
      <c r="BL6" s="21">
        <f t="shared" si="7"/>
        <v>1095.52</v>
      </c>
      <c r="BM6" s="21">
        <f t="shared" si="7"/>
        <v>1056.55</v>
      </c>
      <c r="BN6" s="21">
        <f t="shared" si="7"/>
        <v>1278.54</v>
      </c>
      <c r="BO6" s="21">
        <f t="shared" si="7"/>
        <v>1149.7</v>
      </c>
      <c r="BP6" s="20" t="str">
        <f>IF(BP7="","",IF(BP7="-","【-】","【"&amp;SUBSTITUTE(TEXT(BP7,"#,##0.00"),"-","△")&amp;"】"))</f>
        <v>【1,069.89】</v>
      </c>
      <c r="BQ6" s="21">
        <f>IF(BQ7="",NA(),BQ7)</f>
        <v>31.52</v>
      </c>
      <c r="BR6" s="21">
        <f t="shared" ref="BR6:BZ6" si="8">IF(BR7="",NA(),BR7)</f>
        <v>32.659999999999997</v>
      </c>
      <c r="BS6" s="21">
        <f t="shared" si="8"/>
        <v>30.26</v>
      </c>
      <c r="BT6" s="21">
        <f t="shared" si="8"/>
        <v>26.99</v>
      </c>
      <c r="BU6" s="21">
        <f t="shared" si="8"/>
        <v>27.2</v>
      </c>
      <c r="BV6" s="21">
        <f t="shared" si="8"/>
        <v>41.41</v>
      </c>
      <c r="BW6" s="21">
        <f t="shared" si="8"/>
        <v>39.64</v>
      </c>
      <c r="BX6" s="21">
        <f t="shared" si="8"/>
        <v>40</v>
      </c>
      <c r="BY6" s="21">
        <f t="shared" si="8"/>
        <v>38.74</v>
      </c>
      <c r="BZ6" s="21">
        <f t="shared" si="8"/>
        <v>35.96</v>
      </c>
      <c r="CA6" s="20" t="str">
        <f>IF(CA7="","",IF(CA7="-","【-】","【"&amp;SUBSTITUTE(TEXT(CA7,"#,##0.00"),"-","△")&amp;"】"))</f>
        <v>【39.89】</v>
      </c>
      <c r="CB6" s="21">
        <f>IF(CB7="",NA(),CB7)</f>
        <v>885.43</v>
      </c>
      <c r="CC6" s="21">
        <f t="shared" ref="CC6:CK6" si="9">IF(CC7="",NA(),CC7)</f>
        <v>876.06</v>
      </c>
      <c r="CD6" s="21">
        <f t="shared" si="9"/>
        <v>945.9</v>
      </c>
      <c r="CE6" s="21">
        <f t="shared" si="9"/>
        <v>1062.25</v>
      </c>
      <c r="CF6" s="21">
        <f t="shared" si="9"/>
        <v>1055.05</v>
      </c>
      <c r="CG6" s="21">
        <f t="shared" si="9"/>
        <v>417.56</v>
      </c>
      <c r="CH6" s="21">
        <f t="shared" si="9"/>
        <v>449.72</v>
      </c>
      <c r="CI6" s="21">
        <f t="shared" si="9"/>
        <v>437.27</v>
      </c>
      <c r="CJ6" s="21">
        <f t="shared" si="9"/>
        <v>456.72</v>
      </c>
      <c r="CK6" s="21">
        <f t="shared" si="9"/>
        <v>481.96</v>
      </c>
      <c r="CL6" s="20" t="str">
        <f>IF(CL7="","",IF(CL7="-","【-】","【"&amp;SUBSTITUTE(TEXT(CL7,"#,##0.00"),"-","△")&amp;"】"))</f>
        <v>【426.52】</v>
      </c>
      <c r="CM6" s="21">
        <f>IF(CM7="",NA(),CM7)</f>
        <v>27.6</v>
      </c>
      <c r="CN6" s="21">
        <f t="shared" ref="CN6:CV6" si="10">IF(CN7="",NA(),CN7)</f>
        <v>28.45</v>
      </c>
      <c r="CO6" s="21">
        <f t="shared" si="10"/>
        <v>27.39</v>
      </c>
      <c r="CP6" s="21">
        <f t="shared" si="10"/>
        <v>27.81</v>
      </c>
      <c r="CQ6" s="21">
        <f t="shared" si="10"/>
        <v>26.96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75.16</v>
      </c>
      <c r="CY6" s="21">
        <f t="shared" ref="CY6:DG6" si="11">IF(CY7="",NA(),CY7)</f>
        <v>74.97</v>
      </c>
      <c r="CZ6" s="21">
        <f t="shared" si="11"/>
        <v>75.95</v>
      </c>
      <c r="DA6" s="21">
        <f t="shared" si="11"/>
        <v>75.930000000000007</v>
      </c>
      <c r="DB6" s="21">
        <f t="shared" si="11"/>
        <v>76.069999999999993</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382035</v>
      </c>
      <c r="D7" s="23">
        <v>47</v>
      </c>
      <c r="E7" s="23">
        <v>17</v>
      </c>
      <c r="F7" s="23">
        <v>6</v>
      </c>
      <c r="G7" s="23">
        <v>0</v>
      </c>
      <c r="H7" s="23" t="s">
        <v>98</v>
      </c>
      <c r="I7" s="23" t="s">
        <v>99</v>
      </c>
      <c r="J7" s="23" t="s">
        <v>100</v>
      </c>
      <c r="K7" s="23" t="s">
        <v>101</v>
      </c>
      <c r="L7" s="23" t="s">
        <v>102</v>
      </c>
      <c r="M7" s="23" t="s">
        <v>103</v>
      </c>
      <c r="N7" s="24" t="s">
        <v>104</v>
      </c>
      <c r="O7" s="24" t="s">
        <v>105</v>
      </c>
      <c r="P7" s="24">
        <v>1.03</v>
      </c>
      <c r="Q7" s="24">
        <v>100</v>
      </c>
      <c r="R7" s="24">
        <v>4884</v>
      </c>
      <c r="S7" s="24">
        <v>68585</v>
      </c>
      <c r="T7" s="24">
        <v>468.16</v>
      </c>
      <c r="U7" s="24">
        <v>146.5</v>
      </c>
      <c r="V7" s="24">
        <v>702</v>
      </c>
      <c r="W7" s="24">
        <v>0.33</v>
      </c>
      <c r="X7" s="24">
        <v>2127.27</v>
      </c>
      <c r="Y7" s="24">
        <v>56.94</v>
      </c>
      <c r="Z7" s="24">
        <v>57.55</v>
      </c>
      <c r="AA7" s="24">
        <v>55.6</v>
      </c>
      <c r="AB7" s="24">
        <v>61.19</v>
      </c>
      <c r="AC7" s="24">
        <v>63.22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969.12</v>
      </c>
      <c r="BG7" s="24">
        <v>842.18</v>
      </c>
      <c r="BH7" s="24">
        <v>811.82</v>
      </c>
      <c r="BI7" s="24">
        <v>867.46</v>
      </c>
      <c r="BJ7" s="24">
        <v>776.66</v>
      </c>
      <c r="BK7" s="24">
        <v>998.42</v>
      </c>
      <c r="BL7" s="24">
        <v>1095.52</v>
      </c>
      <c r="BM7" s="24">
        <v>1056.55</v>
      </c>
      <c r="BN7" s="24">
        <v>1278.54</v>
      </c>
      <c r="BO7" s="24">
        <v>1149.7</v>
      </c>
      <c r="BP7" s="24">
        <v>1069.8900000000001</v>
      </c>
      <c r="BQ7" s="24">
        <v>31.52</v>
      </c>
      <c r="BR7" s="24">
        <v>32.659999999999997</v>
      </c>
      <c r="BS7" s="24">
        <v>30.26</v>
      </c>
      <c r="BT7" s="24">
        <v>26.99</v>
      </c>
      <c r="BU7" s="24">
        <v>27.2</v>
      </c>
      <c r="BV7" s="24">
        <v>41.41</v>
      </c>
      <c r="BW7" s="24">
        <v>39.64</v>
      </c>
      <c r="BX7" s="24">
        <v>40</v>
      </c>
      <c r="BY7" s="24">
        <v>38.74</v>
      </c>
      <c r="BZ7" s="24">
        <v>35.96</v>
      </c>
      <c r="CA7" s="24">
        <v>39.89</v>
      </c>
      <c r="CB7" s="24">
        <v>885.43</v>
      </c>
      <c r="CC7" s="24">
        <v>876.06</v>
      </c>
      <c r="CD7" s="24">
        <v>945.9</v>
      </c>
      <c r="CE7" s="24">
        <v>1062.25</v>
      </c>
      <c r="CF7" s="24">
        <v>1055.05</v>
      </c>
      <c r="CG7" s="24">
        <v>417.56</v>
      </c>
      <c r="CH7" s="24">
        <v>449.72</v>
      </c>
      <c r="CI7" s="24">
        <v>437.27</v>
      </c>
      <c r="CJ7" s="24">
        <v>456.72</v>
      </c>
      <c r="CK7" s="24">
        <v>481.96</v>
      </c>
      <c r="CL7" s="24">
        <v>426.52</v>
      </c>
      <c r="CM7" s="24">
        <v>27.6</v>
      </c>
      <c r="CN7" s="24">
        <v>28.45</v>
      </c>
      <c r="CO7" s="24">
        <v>27.39</v>
      </c>
      <c r="CP7" s="24">
        <v>27.81</v>
      </c>
      <c r="CQ7" s="24">
        <v>26.96</v>
      </c>
      <c r="CR7" s="24">
        <v>32.479999999999997</v>
      </c>
      <c r="CS7" s="24">
        <v>30.19</v>
      </c>
      <c r="CT7" s="24">
        <v>28.77</v>
      </c>
      <c r="CU7" s="24">
        <v>26.22</v>
      </c>
      <c r="CV7" s="24">
        <v>26.12</v>
      </c>
      <c r="CW7" s="24">
        <v>28.16</v>
      </c>
      <c r="CX7" s="24">
        <v>75.16</v>
      </c>
      <c r="CY7" s="24">
        <v>74.97</v>
      </c>
      <c r="CZ7" s="24">
        <v>75.95</v>
      </c>
      <c r="DA7" s="24">
        <v>75.930000000000007</v>
      </c>
      <c r="DB7" s="24">
        <v>76.069999999999993</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2025-01-30T01:47:57Z</cp:lastPrinted>
  <dcterms:created xsi:type="dcterms:W3CDTF">2025-01-24T07:38:16Z</dcterms:created>
  <dcterms:modified xsi:type="dcterms:W3CDTF">2025-01-30T01:54:01Z</dcterms:modified>
  <cp:category/>
</cp:coreProperties>
</file>