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172.26.77.113\disk\旧会計サーバ(RX300)\07 照会と回答（県等からの通知）\◆県・市財政課からの照会\R4\04 決算関係\20230127_【照会・2_6〆】公営企業に係る経営比較分析表（令和３年度決算）の分析等について\"/>
    </mc:Choice>
  </mc:AlternateContent>
  <xr:revisionPtr revIDLastSave="0" documentId="13_ncr:1_{CCF42004-0BC2-45AF-AC77-61148407BD53}" xr6:coauthVersionLast="45" xr6:coauthVersionMax="45" xr10:uidLastSave="{00000000-0000-0000-0000-000000000000}"/>
  <bookViews>
    <workbookView xWindow="-120" yWindow="-120" windowWidth="29040" windowHeight="15840" tabRatio="500" xr2:uid="{00000000-000D-0000-FFFF-FFFF00000000}"/>
  </bookViews>
  <sheets>
    <sheet name="法適用_水道事業" sheetId="1" r:id="rId1"/>
    <sheet name="データ" sheetId="2" state="hidden" r:id="rId2"/>
  </sheets>
  <calcPr calcId="18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10" i="2" l="1"/>
  <c r="E10" i="2"/>
  <c r="D10" i="2"/>
  <c r="C10" i="2"/>
  <c r="B10" i="2"/>
  <c r="EN6" i="2"/>
  <c r="EM6" i="2"/>
  <c r="EL6" i="2"/>
  <c r="EK6" i="2"/>
  <c r="EJ6" i="2"/>
  <c r="EI6" i="2"/>
  <c r="EH6" i="2"/>
  <c r="EG6" i="2"/>
  <c r="EF6" i="2"/>
  <c r="EE6" i="2"/>
  <c r="ED6" i="2"/>
  <c r="EC6" i="2"/>
  <c r="EB6" i="2"/>
  <c r="EA6" i="2"/>
  <c r="DZ6" i="2"/>
  <c r="DY6" i="2"/>
  <c r="DX6" i="2"/>
  <c r="DW6" i="2"/>
  <c r="DV6" i="2"/>
  <c r="DU6" i="2"/>
  <c r="DT6" i="2"/>
  <c r="DS6" i="2"/>
  <c r="DR6" i="2"/>
  <c r="M85" i="1" s="1"/>
  <c r="DQ6" i="2"/>
  <c r="DP6" i="2"/>
  <c r="DO6" i="2"/>
  <c r="DN6" i="2"/>
  <c r="DM6" i="2"/>
  <c r="DL6" i="2"/>
  <c r="DK6" i="2"/>
  <c r="DJ6" i="2"/>
  <c r="DI6" i="2"/>
  <c r="DH6"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I85" i="1" s="1"/>
  <c r="BY6" i="2"/>
  <c r="BX6" i="2"/>
  <c r="BW6" i="2"/>
  <c r="BV6" i="2"/>
  <c r="BU6" i="2"/>
  <c r="BT6" i="2"/>
  <c r="BS6" i="2"/>
  <c r="BR6" i="2"/>
  <c r="BQ6" i="2"/>
  <c r="BP6" i="2"/>
  <c r="BO6" i="2"/>
  <c r="BN6" i="2"/>
  <c r="BM6" i="2"/>
  <c r="BL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E85" i="1" s="1"/>
  <c r="AG6" i="2"/>
  <c r="AF6" i="2"/>
  <c r="AE6" i="2"/>
  <c r="AD6" i="2"/>
  <c r="AC6" i="2"/>
  <c r="AB6" i="2"/>
  <c r="AA6" i="2"/>
  <c r="Z6" i="2"/>
  <c r="Y6" i="2"/>
  <c r="X6" i="2"/>
  <c r="W6" i="2"/>
  <c r="V6" i="2"/>
  <c r="U6" i="2"/>
  <c r="T6" i="2"/>
  <c r="S6" i="2"/>
  <c r="R6" i="2"/>
  <c r="Q6" i="2"/>
  <c r="P6" i="2"/>
  <c r="O6" i="2"/>
  <c r="N6" i="2"/>
  <c r="B10" i="1" s="1"/>
  <c r="M6" i="2"/>
  <c r="L6" i="2"/>
  <c r="K6" i="2"/>
  <c r="J6" i="2"/>
  <c r="I6" i="2"/>
  <c r="H6" i="2"/>
  <c r="G6" i="2"/>
  <c r="F6" i="2"/>
  <c r="E6" i="2"/>
  <c r="D6" i="2"/>
  <c r="C6" i="2"/>
  <c r="B6" i="2"/>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O85" i="1"/>
  <c r="N85" i="1"/>
  <c r="L85" i="1"/>
  <c r="K85" i="1"/>
  <c r="J85" i="1"/>
  <c r="H85" i="1"/>
  <c r="G85" i="1"/>
  <c r="F85" i="1"/>
  <c r="BB10" i="1"/>
  <c r="AT10" i="1"/>
  <c r="AL10" i="1"/>
  <c r="W10" i="1"/>
  <c r="P10" i="1"/>
  <c r="I10" i="1"/>
  <c r="BB8" i="1"/>
  <c r="AT8" i="1"/>
  <c r="AL8" i="1"/>
  <c r="AD8" i="1"/>
  <c r="W8" i="1"/>
  <c r="P8" i="1"/>
  <c r="I8" i="1"/>
  <c r="B8" i="1"/>
  <c r="B6" i="1"/>
</calcChain>
</file>

<file path=xl/sharedStrings.xml><?xml version="1.0" encoding="utf-8"?>
<sst xmlns="http://schemas.openxmlformats.org/spreadsheetml/2006/main" count="228" uniqueCount="110">
  <si>
    <t>経営比較分析表（令和3年度決算）</t>
  </si>
  <si>
    <t>業務名</t>
  </si>
  <si>
    <t>業種名</t>
  </si>
  <si>
    <t>事業名</t>
  </si>
  <si>
    <t>類似団体区分</t>
  </si>
  <si>
    <t>管理者の情報</t>
  </si>
  <si>
    <t>人口（人）</t>
  </si>
  <si>
    <r>
      <rPr>
        <b/>
        <sz val="11"/>
        <color rgb="FF000000"/>
        <rFont val="ＭＳ ゴシック"/>
        <family val="3"/>
        <charset val="128"/>
      </rPr>
      <t>面積(km</t>
    </r>
    <r>
      <rPr>
        <b/>
        <vertAlign val="superscript"/>
        <sz val="11"/>
        <color rgb="FF000000"/>
        <rFont val="ＭＳ ゴシック"/>
        <family val="3"/>
        <charset val="128"/>
      </rPr>
      <t>2</t>
    </r>
    <r>
      <rPr>
        <b/>
        <sz val="11"/>
        <color rgb="FF000000"/>
        <rFont val="ＭＳ ゴシック"/>
        <family val="3"/>
        <charset val="128"/>
      </rPr>
      <t>)</t>
    </r>
  </si>
  <si>
    <r>
      <rPr>
        <b/>
        <sz val="11"/>
        <color rgb="FF000000"/>
        <rFont val="ＭＳ ゴシック"/>
        <family val="3"/>
        <charset val="128"/>
      </rPr>
      <t>人口密度(人/km</t>
    </r>
    <r>
      <rPr>
        <b/>
        <vertAlign val="superscript"/>
        <sz val="11"/>
        <color rgb="FF000000"/>
        <rFont val="ＭＳ ゴシック"/>
        <family val="3"/>
        <charset val="128"/>
      </rPr>
      <t>2</t>
    </r>
    <r>
      <rPr>
        <b/>
        <sz val="11"/>
        <color rgb="FF000000"/>
        <rFont val="ＭＳ ゴシック"/>
        <family val="3"/>
        <charset val="128"/>
      </rPr>
      <t>)</t>
    </r>
  </si>
  <si>
    <t>グラフ凡例</t>
  </si>
  <si>
    <t>■</t>
  </si>
  <si>
    <t>当該団体値（当該値）</t>
  </si>
  <si>
    <t>資金不足比率(％)</t>
  </si>
  <si>
    <t>自己資本構成比率(％)</t>
  </si>
  <si>
    <t>普及率(％)</t>
  </si>
  <si>
    <r>
      <rPr>
        <b/>
        <sz val="11"/>
        <color rgb="FF000000"/>
        <rFont val="ＭＳ ゴシック"/>
        <family val="3"/>
        <charset val="128"/>
      </rPr>
      <t>1か月20ｍ</t>
    </r>
    <r>
      <rPr>
        <b/>
        <vertAlign val="superscript"/>
        <sz val="12"/>
        <color rgb="FF000000"/>
        <rFont val="ＭＳ ゴシック"/>
        <family val="3"/>
        <charset val="128"/>
      </rPr>
      <t>3</t>
    </r>
    <r>
      <rPr>
        <b/>
        <sz val="11"/>
        <color rgb="FF000000"/>
        <rFont val="ＭＳ ゴシック"/>
        <family val="3"/>
        <charset val="128"/>
      </rPr>
      <t>当たり家庭料金(円)</t>
    </r>
  </si>
  <si>
    <t>現在給水人口(人)</t>
  </si>
  <si>
    <r>
      <rPr>
        <b/>
        <sz val="11"/>
        <color rgb="FF000000"/>
        <rFont val="ＭＳ ゴシック"/>
        <family val="3"/>
        <charset val="128"/>
      </rPr>
      <t>給水区域面積(km</t>
    </r>
    <r>
      <rPr>
        <b/>
        <vertAlign val="superscript"/>
        <sz val="11"/>
        <color rgb="FF000000"/>
        <rFont val="ＭＳ ゴシック"/>
        <family val="3"/>
        <charset val="128"/>
      </rPr>
      <t>2</t>
    </r>
    <r>
      <rPr>
        <b/>
        <sz val="11"/>
        <color rgb="FF000000"/>
        <rFont val="ＭＳ ゴシック"/>
        <family val="3"/>
        <charset val="128"/>
      </rPr>
      <t>)</t>
    </r>
  </si>
  <si>
    <r>
      <rPr>
        <b/>
        <sz val="11"/>
        <color rgb="FF000000"/>
        <rFont val="ＭＳ ゴシック"/>
        <family val="3"/>
        <charset val="128"/>
      </rPr>
      <t>給水人口密度(人/km</t>
    </r>
    <r>
      <rPr>
        <b/>
        <vertAlign val="superscript"/>
        <sz val="11"/>
        <color rgb="FF000000"/>
        <rFont val="ＭＳ ゴシック"/>
        <family val="3"/>
        <charset val="128"/>
      </rPr>
      <t>2</t>
    </r>
    <r>
      <rPr>
        <b/>
        <sz val="11"/>
        <color rgb="FF000000"/>
        <rFont val="ＭＳ ゴシック"/>
        <family val="3"/>
        <charset val="128"/>
      </rPr>
      <t>)</t>
    </r>
  </si>
  <si>
    <t>－</t>
  </si>
  <si>
    <t>類似団体平均値（平均値）</t>
  </si>
  <si>
    <t>【】</t>
  </si>
  <si>
    <t>令和3年度全国平均</t>
  </si>
  <si>
    <t>分析欄</t>
  </si>
  <si>
    <t>1. 経営の健全性・効率性</t>
  </si>
  <si>
    <t>1. 経営の健全性・効率性について</t>
  </si>
  <si>
    <t>2. 老朽化の状況について</t>
  </si>
  <si>
    <t>2. 老朽化の状況</t>
  </si>
  <si>
    <t>全体総括</t>
  </si>
  <si>
    <t>全国平均</t>
  </si>
  <si>
    <t>1①</t>
  </si>
  <si>
    <t>1②</t>
  </si>
  <si>
    <t>1③</t>
  </si>
  <si>
    <t>1④</t>
  </si>
  <si>
    <t>1⑤</t>
  </si>
  <si>
    <t>1⑥</t>
  </si>
  <si>
    <t>1⑦</t>
  </si>
  <si>
    <t>1⑧</t>
  </si>
  <si>
    <t>2①</t>
  </si>
  <si>
    <t>2②</t>
  </si>
  <si>
    <t>2③</t>
  </si>
  <si>
    <t>水道事業(法適用)</t>
  </si>
  <si>
    <t>項番</t>
  </si>
  <si>
    <t>大項目</t>
  </si>
  <si>
    <t>年度</t>
  </si>
  <si>
    <t>団体CD</t>
  </si>
  <si>
    <t>業務CD</t>
  </si>
  <si>
    <t>業種CD</t>
  </si>
  <si>
    <t>事業CD</t>
  </si>
  <si>
    <t>施設CD</t>
  </si>
  <si>
    <t>基本情報</t>
  </si>
  <si>
    <t>中項目</t>
  </si>
  <si>
    <t>①経常収支比率(％)</t>
  </si>
  <si>
    <t>②累積欠損金比率(％)</t>
  </si>
  <si>
    <t>③流動比率(％)</t>
  </si>
  <si>
    <t>④企業債残高対給水収益比率(％)</t>
  </si>
  <si>
    <t>⑤料金回収率(％)</t>
  </si>
  <si>
    <t>⑥給水原価(円)</t>
  </si>
  <si>
    <t>⑦施設利用率(％)</t>
  </si>
  <si>
    <t>⑧有収率(％)</t>
  </si>
  <si>
    <t>①有形固定資産減価償却率(％)</t>
  </si>
  <si>
    <t>②管路経年化率(％)</t>
  </si>
  <si>
    <t>③管路更新率(％)</t>
  </si>
  <si>
    <t>小項目</t>
  </si>
  <si>
    <t>都道府県名</t>
  </si>
  <si>
    <t>法適・法非適</t>
  </si>
  <si>
    <t>業種名称</t>
  </si>
  <si>
    <t>事業名称</t>
  </si>
  <si>
    <t>類似団体</t>
  </si>
  <si>
    <t>資金不足比率</t>
  </si>
  <si>
    <t>自己資本構成比率</t>
  </si>
  <si>
    <t>普及率</t>
  </si>
  <si>
    <t>1ヶ月20㎥当たり家庭料金</t>
  </si>
  <si>
    <t>人口</t>
  </si>
  <si>
    <t>面積</t>
  </si>
  <si>
    <t>人口密度</t>
  </si>
  <si>
    <t>給水人口</t>
  </si>
  <si>
    <t>給水区域面積</t>
  </si>
  <si>
    <t>給水人口密度</t>
  </si>
  <si>
    <t>比率(N-4)</t>
  </si>
  <si>
    <t>比率(N-3)</t>
  </si>
  <si>
    <t>比率(N-2)</t>
  </si>
  <si>
    <t>比率(N-1)</t>
  </si>
  <si>
    <t>比率(N)</t>
  </si>
  <si>
    <t>類似団体平均(N-4)</t>
  </si>
  <si>
    <t>類似団体平均(N-3)</t>
  </si>
  <si>
    <t>類似団体平均(N-2)</t>
  </si>
  <si>
    <t>類似団体平均(N-1)</t>
  </si>
  <si>
    <t>類似団体平均(N)</t>
  </si>
  <si>
    <t>参照用</t>
  </si>
  <si>
    <t>愛媛県　宇和島市</t>
  </si>
  <si>
    <t>法適用</t>
  </si>
  <si>
    <t>水道事業</t>
  </si>
  <si>
    <t>末端給水事業</t>
  </si>
  <si>
    <t>A4</t>
  </si>
  <si>
    <t>非設置</t>
  </si>
  <si>
    <t>-</t>
  </si>
  <si>
    <t>Ｎ－４年度</t>
  </si>
  <si>
    <t>Ｎ－３年度</t>
  </si>
  <si>
    <t>Ｎ－２年度</t>
  </si>
  <si>
    <t>Ｎ－１年度</t>
  </si>
  <si>
    <t>Ｎ年度</t>
  </si>
  <si>
    <t>←年数補正</t>
  </si>
  <si>
    <t>←日数補正</t>
  </si>
  <si>
    <t>"H"yy</t>
  </si>
  <si>
    <t>"R"dd</t>
  </si>
  <si>
    <t>←書式設定</t>
  </si>
  <si>
    <t>　令和3年度決算における損益収支は、新型コロナウイルス感染拡大の影響などもあり収益の減少はあったものの、費用も減少したことから、概ね堅調に推移しているものと考えている。
　今後、計画的な施設等の更新や施設規模の適正化を推進するため、次期建設計画を策定中（令和6年度策定予定）であるが、令和6年度末に津島水道企業団との統合（広域化）を予定していることから、更なる健全経営に努める必要がある。</t>
    <rPh sb="64" eb="65">
      <t>オオム</t>
    </rPh>
    <rPh sb="78" eb="79">
      <t>カンガ</t>
    </rPh>
    <rPh sb="86" eb="88">
      <t>コンゴ</t>
    </rPh>
    <rPh sb="93" eb="95">
      <t>シセツ</t>
    </rPh>
    <rPh sb="95" eb="96">
      <t>トウ</t>
    </rPh>
    <rPh sb="109" eb="111">
      <t>スイシン</t>
    </rPh>
    <rPh sb="123" eb="126">
      <t>サクテイチュウ</t>
    </rPh>
    <rPh sb="177" eb="178">
      <t>サラ</t>
    </rPh>
    <phoneticPr fontId="15"/>
  </si>
  <si>
    <r>
      <t xml:space="preserve">　①有形固定資産減価償却率については、前年度から0.14pt上昇し、②管路経年化率についても、前年度から8.79pt上昇した。
</t>
    </r>
    <r>
      <rPr>
        <sz val="11"/>
        <rFont val="ＭＳ ゴシック"/>
        <family val="3"/>
        <charset val="128"/>
      </rPr>
      <t>　これらの点は、昭和50年代を中心に拡張整備事業を多く実施したことや、平成17年度の1市3町合併により、老朽化した多くの施設を管理することになった影響が大きく、今後においても津島水道企業団との事業統合（令和６年度末）により、さらに多くの施設を管理しなければならなくなることから、今後、これらの数値を改善していくため、老朽管路や施設の更新については、統廃合や優先順位、財源などを十分勘案しながら、効果的に実施していく必要がある。</t>
    </r>
    <r>
      <rPr>
        <sz val="11"/>
        <color rgb="FF000000"/>
        <rFont val="ＭＳ ゴシック"/>
        <family val="3"/>
        <charset val="128"/>
      </rPr>
      <t xml:space="preserve">
　③管路更新率については、前年度から0.54pt上昇した。H30年度豪雨災害前の水準以上まで回復し、類似団体平均を0.46pt上回っているが、今後も健全経営の維持に十分留意しながら更新に努めていく必要がある。</t>
    </r>
  </si>
  <si>
    <t>　令和3年度決算においては、類似団体平均と比較して、①～⑤の指標は良好な数値である反面、⑥～⑧の指標は、改善を要する数値となっている。
　①経常収支比率については、収益の大部分を占める給水収益が、給水人口の低下や新型コロナウイルスによる生産活動の停滞などにより減少し、前年度から2.52pt減少した。
　④企業債残高対給水収益比率については、給水収益に対する企業債残高が過大にならないように借入を行っていることから、今後も内部留保と起債残高に留意しながら借り入れ調整を行う必要がある。
　⑤料金回収率については、給水収益の減収により、前年度から2.92pt減少したものの、100％以上を維持しており、今後も更新投資の調整等により健全経営に努める必要がある。
　⑥給水原価及び⑦施設利用率については、当市の半島部・島しょ部を抱える地理的な要因に加え、給水人口の減少等の影響によって低下傾向にあり、数値の改善が必要であることから、施設の統廃合や適切な施設規模への見直しをはじめ、今後の整備事業計画における施設のダウンサイジングを行うなど、効率的な投資に努める必要がある。
　⑧有収率については、漏水箇所の修繕等により、前年度から0.1pt微増しており、H30年度豪雨災害前の水準と比較して改善ができてきている。
　今後においても、管路の修繕や更新、漏水調査等の取り組みを強化し、更なる改善に努める必要がある。</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</si>
</sst>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0;\△#,##0.00"/>
    <numFmt numFmtId="178" formatCode="[$-411]#,##0;[Red]\-#,##0"/>
    <numFmt numFmtId="179" formatCode="#,##0.00;\△#,##0.00;\-"/>
    <numFmt numFmtId="180" formatCode="[$-411]#,##0.00;[Red]\-#,##0.00"/>
    <numFmt numFmtId="181" formatCode="#,##0.00;&quot;△ &quot;#,##0.00"/>
    <numFmt numFmtId="182" formatCode="\Hyy"/>
    <numFmt numFmtId="183" formatCode="\Rdd"/>
  </numFmts>
  <fonts count="16" x14ac:knownFonts="1">
    <font>
      <sz val="11"/>
      <color rgb="FF000000"/>
      <name val="ＭＳ Ｐゴシック"/>
      <family val="2"/>
      <charset val="128"/>
    </font>
    <font>
      <b/>
      <sz val="11"/>
      <color rgb="FF000000"/>
      <name val="ＭＳ ゴシック"/>
      <family val="3"/>
      <charset val="128"/>
    </font>
    <font>
      <sz val="11"/>
      <color rgb="FF000000"/>
      <name val="ＭＳ ゴシック"/>
      <family val="3"/>
      <charset val="128"/>
    </font>
    <font>
      <b/>
      <sz val="24"/>
      <color rgb="FF000000"/>
      <name val="ＭＳ ゴシック"/>
      <family val="3"/>
      <charset val="128"/>
    </font>
    <font>
      <b/>
      <vertAlign val="superscript"/>
      <sz val="11"/>
      <color rgb="FF000000"/>
      <name val="ＭＳ ゴシック"/>
      <family val="3"/>
      <charset val="128"/>
    </font>
    <font>
      <b/>
      <sz val="14"/>
      <color rgb="FF000000"/>
      <name val="ＭＳ ゴシック"/>
      <family val="3"/>
      <charset val="128"/>
    </font>
    <font>
      <b/>
      <sz val="11"/>
      <color rgb="FF3366FF"/>
      <name val="ＭＳ ゴシック"/>
      <family val="3"/>
      <charset val="128"/>
    </font>
    <font>
      <b/>
      <vertAlign val="superscript"/>
      <sz val="12"/>
      <color rgb="FF000000"/>
      <name val="ＭＳ ゴシック"/>
      <family val="3"/>
      <charset val="128"/>
    </font>
    <font>
      <b/>
      <sz val="11"/>
      <color rgb="FFFF5050"/>
      <name val="ＭＳ ゴシック"/>
      <family val="3"/>
      <charset val="128"/>
    </font>
    <font>
      <b/>
      <sz val="12"/>
      <color rgb="FF000000"/>
      <name val="ＭＳ ゴシック"/>
      <family val="3"/>
      <charset val="128"/>
    </font>
    <font>
      <sz val="9"/>
      <color rgb="FF000000"/>
      <name val="ＭＳ ゴシック"/>
      <family val="3"/>
      <charset val="128"/>
    </font>
    <font>
      <b/>
      <sz val="9"/>
      <color rgb="FF000000"/>
      <name val="ＭＳ ゴシック"/>
      <family val="3"/>
      <charset val="128"/>
    </font>
    <font>
      <sz val="11"/>
      <name val="ＭＳ ゴシック"/>
      <family val="3"/>
      <charset val="128"/>
    </font>
    <font>
      <sz val="11"/>
      <color rgb="FFFFFFFF"/>
      <name val="ＭＳ Ｐゴシック"/>
      <family val="2"/>
      <charset val="128"/>
    </font>
    <font>
      <sz val="11"/>
      <color rgb="FF000000"/>
      <name val="ＭＳ Ｐゴシック"/>
      <family val="2"/>
      <charset val="128"/>
    </font>
    <font>
      <sz val="6"/>
      <name val="ＭＳ Ｐゴシック"/>
      <family val="2"/>
      <charset val="128"/>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1">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178" fontId="14" fillId="0" borderId="0" applyBorder="0" applyProtection="0">
      <alignment vertical="center"/>
    </xf>
  </cellStyleXfs>
  <cellXfs count="5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2" fillId="0" borderId="5" xfId="0" applyFont="1" applyBorder="1">
      <alignment vertical="center"/>
    </xf>
    <xf numFmtId="0" fontId="2" fillId="0" borderId="6" xfId="0" applyFont="1" applyBorder="1">
      <alignment vertical="center"/>
    </xf>
    <xf numFmtId="0" fontId="10" fillId="0" borderId="0" xfId="0" applyFont="1">
      <alignment vertical="center"/>
    </xf>
    <xf numFmtId="0" fontId="11" fillId="0" borderId="0" xfId="0" applyFont="1" applyAlignment="1">
      <alignment horizontal="center" vertical="center"/>
    </xf>
    <xf numFmtId="0" fontId="2" fillId="0" borderId="7" xfId="0" applyFont="1" applyBorder="1">
      <alignment vertical="center"/>
    </xf>
    <xf numFmtId="0" fontId="2" fillId="0" borderId="1" xfId="0" applyFont="1" applyBorder="1">
      <alignment vertical="center"/>
    </xf>
    <xf numFmtId="0" fontId="2" fillId="0" borderId="8" xfId="0" applyFont="1" applyBorder="1">
      <alignment vertical="center"/>
    </xf>
    <xf numFmtId="0" fontId="1" fillId="0" borderId="0" xfId="0" applyFont="1" applyAlignment="1">
      <alignment horizontal="center" vertical="center"/>
    </xf>
    <xf numFmtId="0" fontId="12" fillId="0" borderId="0" xfId="0" applyFont="1">
      <alignment vertical="center"/>
    </xf>
    <xf numFmtId="0" fontId="13" fillId="0" borderId="0" xfId="0" applyFont="1" applyProtection="1">
      <alignment vertical="center"/>
      <protection hidden="1"/>
    </xf>
    <xf numFmtId="0" fontId="13" fillId="0" borderId="0" xfId="0" applyFont="1">
      <alignment vertical="center"/>
    </xf>
    <xf numFmtId="0" fontId="0" fillId="3" borderId="3" xfId="0" applyFont="1" applyFill="1" applyBorder="1">
      <alignment vertical="center"/>
    </xf>
    <xf numFmtId="0" fontId="0" fillId="3" borderId="4" xfId="0" applyFont="1"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3" xfId="0" applyFont="1" applyFill="1" applyBorder="1" applyAlignment="1">
      <alignment vertical="center" shrinkToFit="1"/>
    </xf>
    <xf numFmtId="0" fontId="0" fillId="4" borderId="3" xfId="0" applyFill="1" applyBorder="1" applyAlignment="1">
      <alignment vertical="center" shrinkToFit="1"/>
    </xf>
    <xf numFmtId="177" fontId="0" fillId="4" borderId="3" xfId="1" applyNumberFormat="1" applyFont="1" applyFill="1" applyBorder="1" applyAlignment="1" applyProtection="1">
      <alignment vertical="center" shrinkToFit="1"/>
    </xf>
    <xf numFmtId="179" fontId="0" fillId="4" borderId="3" xfId="1" applyNumberFormat="1" applyFont="1" applyFill="1" applyBorder="1" applyAlignment="1" applyProtection="1">
      <alignment vertical="center" shrinkToFit="1"/>
    </xf>
    <xf numFmtId="49" fontId="0" fillId="0" borderId="0" xfId="0" applyNumberFormat="1" applyAlignment="1">
      <alignment vertical="center" shrinkToFit="1"/>
    </xf>
    <xf numFmtId="0" fontId="0" fillId="0" borderId="3" xfId="0" applyBorder="1" applyAlignment="1">
      <alignment vertical="center" shrinkToFit="1"/>
    </xf>
    <xf numFmtId="177" fontId="0" fillId="0" borderId="3" xfId="1" applyNumberFormat="1" applyFont="1" applyBorder="1" applyAlignment="1" applyProtection="1">
      <alignment vertical="center" shrinkToFit="1"/>
    </xf>
    <xf numFmtId="180" fontId="0" fillId="0" borderId="0" xfId="0" applyNumberFormat="1">
      <alignment vertical="center"/>
    </xf>
    <xf numFmtId="181" fontId="0" fillId="0" borderId="0" xfId="1" applyNumberFormat="1" applyFont="1" applyBorder="1" applyAlignment="1" applyProtection="1">
      <alignment vertical="center" shrinkToFit="1"/>
    </xf>
    <xf numFmtId="0" fontId="0" fillId="5" borderId="3" xfId="0" applyFill="1" applyBorder="1">
      <alignment vertical="center"/>
    </xf>
    <xf numFmtId="182" fontId="0" fillId="0" borderId="3" xfId="0" applyNumberFormat="1" applyBorder="1">
      <alignment vertical="center"/>
    </xf>
    <xf numFmtId="183" fontId="0" fillId="0" borderId="3" xfId="0" applyNumberFormat="1" applyBorder="1">
      <alignment vertical="center"/>
    </xf>
    <xf numFmtId="0" fontId="3" fillId="0" borderId="0" xfId="0" applyFont="1" applyBorder="1" applyAlignment="1">
      <alignment horizontal="center" vertical="center"/>
    </xf>
    <xf numFmtId="49" fontId="1" fillId="0" borderId="1" xfId="0" applyNumberFormat="1" applyFont="1" applyBorder="1" applyAlignment="1" applyProtection="1">
      <alignment horizontal="left" vertical="center"/>
      <protection hidden="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5" fillId="0" borderId="4" xfId="0" applyFont="1" applyBorder="1" applyAlignment="1">
      <alignment horizontal="left" vertical="center"/>
    </xf>
    <xf numFmtId="0" fontId="6" fillId="0" borderId="5" xfId="0" applyFont="1" applyBorder="1" applyAlignment="1">
      <alignment horizontal="center" vertical="center"/>
    </xf>
    <xf numFmtId="0" fontId="6" fillId="0" borderId="6" xfId="0" applyFont="1" applyBorder="1" applyAlignment="1">
      <alignment horizontal="left" vertical="center"/>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176" fontId="2" fillId="0" borderId="3" xfId="0" applyNumberFormat="1" applyFont="1" applyBorder="1" applyAlignment="1" applyProtection="1">
      <alignment horizontal="center" vertical="center" shrinkToFit="1"/>
      <protection hidden="1"/>
    </xf>
    <xf numFmtId="177" fontId="2" fillId="0" borderId="2" xfId="0" applyNumberFormat="1" applyFont="1" applyBorder="1" applyAlignment="1" applyProtection="1">
      <alignment horizontal="center" vertical="center" shrinkToFit="1"/>
      <protection hidden="1"/>
    </xf>
    <xf numFmtId="177" fontId="2" fillId="0" borderId="3" xfId="0" applyNumberFormat="1" applyFont="1" applyBorder="1" applyAlignment="1" applyProtection="1">
      <alignment horizontal="center" vertical="center" shrinkToFit="1"/>
      <protection hidden="1"/>
    </xf>
    <xf numFmtId="0" fontId="1" fillId="0" borderId="7" xfId="0" applyFont="1" applyBorder="1" applyAlignment="1">
      <alignment horizontal="center" vertical="center"/>
    </xf>
    <xf numFmtId="0" fontId="1" fillId="0" borderId="8" xfId="0" applyFont="1" applyBorder="1" applyAlignment="1">
      <alignment horizontal="left" vertical="center"/>
    </xf>
    <xf numFmtId="0" fontId="2" fillId="0" borderId="9" xfId="0" applyFont="1" applyBorder="1" applyAlignment="1" applyProtection="1">
      <alignment horizontal="left" vertical="top" wrapText="1"/>
      <protection locked="0"/>
    </xf>
    <xf numFmtId="0" fontId="5" fillId="0" borderId="9" xfId="0" applyFont="1" applyBorder="1" applyAlignment="1">
      <alignment horizontal="center" vertical="center"/>
    </xf>
    <xf numFmtId="0" fontId="9" fillId="0" borderId="4"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left" vertical="center"/>
    </xf>
    <xf numFmtId="0" fontId="2" fillId="0" borderId="10" xfId="0" applyFont="1" applyBorder="1" applyAlignment="1" applyProtection="1">
      <alignment horizontal="left" vertical="top" wrapText="1"/>
      <protection locked="0"/>
    </xf>
    <xf numFmtId="0" fontId="5" fillId="0" borderId="1" xfId="0" applyFont="1" applyBorder="1" applyAlignment="1">
      <alignment horizontal="left"/>
    </xf>
    <xf numFmtId="0" fontId="5" fillId="0" borderId="4" xfId="0" applyFont="1" applyBorder="1" applyAlignment="1">
      <alignment horizontal="center" vertical="center"/>
    </xf>
    <xf numFmtId="0" fontId="0" fillId="3" borderId="3" xfId="0" applyFont="1" applyFill="1" applyBorder="1" applyAlignment="1">
      <alignment horizontal="center" vertical="center"/>
    </xf>
    <xf numFmtId="0" fontId="0" fillId="3" borderId="3" xfId="0" applyFont="1" applyFill="1" applyBorder="1" applyAlignment="1">
      <alignment horizontal="center" vertical="center" wrapText="1"/>
    </xf>
  </cellXfs>
  <cellStyles count="2">
    <cellStyle name="Excel Built-in Comma [0]" xfId="1" xr:uid="{00000000-0005-0000-0000-000006000000}"/>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162815526577"/>
          <c:y val="0.158005249343832"/>
          <c:w val="0.86021505376344098"/>
          <c:h val="0.59225721784776897"/>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データ!$ED$6:$EH$6</c:f>
              <c:numCache>
                <c:formatCode>#,##0.00;\△#,##0.00;\-</c:formatCode>
                <c:ptCount val="5"/>
                <c:pt idx="0">
                  <c:v>0.82</c:v>
                </c:pt>
                <c:pt idx="1">
                  <c:v>0.21</c:v>
                </c:pt>
                <c:pt idx="2">
                  <c:v>0.48</c:v>
                </c:pt>
                <c:pt idx="3">
                  <c:v>0.48</c:v>
                </c:pt>
                <c:pt idx="4">
                  <c:v>1.02</c:v>
                </c:pt>
              </c:numCache>
            </c:numRef>
          </c:val>
          <c:extLst>
            <c:ext xmlns:c16="http://schemas.microsoft.com/office/drawing/2014/chart" uri="{C3380CC4-5D6E-409C-BE32-E72D297353CC}">
              <c16:uniqueId val="{00000000-813A-4C9D-8B49-BFE1A1F86CE7}"/>
            </c:ext>
          </c:extLst>
        </c:ser>
        <c:dLbls>
          <c:showLegendKey val="0"/>
          <c:showVal val="0"/>
          <c:showCatName val="0"/>
          <c:showSerName val="0"/>
          <c:showPercent val="0"/>
          <c:showBubbleSize val="0"/>
        </c:dLbls>
        <c:gapWidth val="150"/>
        <c:axId val="87029547"/>
        <c:axId val="34325696"/>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813A-4C9D-8B49-BFE1A1F86CE7}"/>
            </c:ext>
          </c:extLst>
        </c:ser>
        <c:dLbls>
          <c:showLegendKey val="0"/>
          <c:showVal val="0"/>
          <c:showCatName val="0"/>
          <c:showSerName val="0"/>
          <c:showPercent val="0"/>
          <c:showBubbleSize val="0"/>
        </c:dLbls>
        <c:hiLowLines>
          <c:spPr>
            <a:ln>
              <a:noFill/>
            </a:ln>
          </c:spPr>
        </c:hiLowLines>
        <c:marker val="1"/>
        <c:smooth val="0"/>
        <c:axId val="87029547"/>
        <c:axId val="34325696"/>
      </c:lineChart>
      <c:dateAx>
        <c:axId val="87029547"/>
        <c:scaling>
          <c:orientation val="minMax"/>
        </c:scaling>
        <c:delete val="1"/>
        <c:axPos val="b"/>
        <c:numFmt formatCode="\Hyy" sourceLinked="1"/>
        <c:majorTickMark val="none"/>
        <c:minorTickMark val="none"/>
        <c:tickLblPos val="none"/>
        <c:crossAx val="34325696"/>
        <c:crosses val="autoZero"/>
        <c:auto val="1"/>
        <c:lblOffset val="100"/>
        <c:baseTimeUnit val="years"/>
      </c:dateAx>
      <c:valAx>
        <c:axId val="3432569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87029547"/>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206392783606"/>
          <c:y val="0.15808324070643401"/>
          <c:w val="0.86018237082066895"/>
          <c:h val="0.56156601210324797"/>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データ!$CL$6:$CP$6</c:f>
              <c:numCache>
                <c:formatCode>#,##0.00;\△#,##0.00;\-</c:formatCode>
                <c:ptCount val="5"/>
                <c:pt idx="0">
                  <c:v>50.7</c:v>
                </c:pt>
                <c:pt idx="1">
                  <c:v>49.5</c:v>
                </c:pt>
                <c:pt idx="2">
                  <c:v>49.69</c:v>
                </c:pt>
                <c:pt idx="3">
                  <c:v>47.4</c:v>
                </c:pt>
                <c:pt idx="4">
                  <c:v>46.19</c:v>
                </c:pt>
              </c:numCache>
            </c:numRef>
          </c:val>
          <c:extLst>
            <c:ext xmlns:c16="http://schemas.microsoft.com/office/drawing/2014/chart" uri="{C3380CC4-5D6E-409C-BE32-E72D297353CC}">
              <c16:uniqueId val="{00000000-7F95-4971-A476-E409AAE05EC5}"/>
            </c:ext>
          </c:extLst>
        </c:ser>
        <c:dLbls>
          <c:showLegendKey val="0"/>
          <c:showVal val="0"/>
          <c:showCatName val="0"/>
          <c:showSerName val="0"/>
          <c:showPercent val="0"/>
          <c:showBubbleSize val="0"/>
        </c:dLbls>
        <c:gapWidth val="150"/>
        <c:axId val="8022260"/>
        <c:axId val="64185987"/>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7F95-4971-A476-E409AAE05EC5}"/>
            </c:ext>
          </c:extLst>
        </c:ser>
        <c:dLbls>
          <c:showLegendKey val="0"/>
          <c:showVal val="0"/>
          <c:showCatName val="0"/>
          <c:showSerName val="0"/>
          <c:showPercent val="0"/>
          <c:showBubbleSize val="0"/>
        </c:dLbls>
        <c:hiLowLines>
          <c:spPr>
            <a:ln>
              <a:noFill/>
            </a:ln>
          </c:spPr>
        </c:hiLowLines>
        <c:marker val="1"/>
        <c:smooth val="0"/>
        <c:axId val="8022260"/>
        <c:axId val="64185987"/>
      </c:lineChart>
      <c:dateAx>
        <c:axId val="8022260"/>
        <c:scaling>
          <c:orientation val="minMax"/>
        </c:scaling>
        <c:delete val="1"/>
        <c:axPos val="b"/>
        <c:numFmt formatCode="\Hyy" sourceLinked="1"/>
        <c:majorTickMark val="none"/>
        <c:minorTickMark val="none"/>
        <c:tickLblPos val="none"/>
        <c:crossAx val="64185987"/>
        <c:crosses val="autoZero"/>
        <c:auto val="1"/>
        <c:lblOffset val="100"/>
        <c:baseTimeUnit val="years"/>
      </c:dateAx>
      <c:valAx>
        <c:axId val="6418598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8022260"/>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21670915865899"/>
          <c:y val="0.15808324070643401"/>
          <c:w val="0.86016866052167096"/>
          <c:h val="0.56156601210324797"/>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データ!$CW$6:$DA$6</c:f>
              <c:numCache>
                <c:formatCode>#,##0.00;\△#,##0.00;\-</c:formatCode>
                <c:ptCount val="5"/>
                <c:pt idx="0">
                  <c:v>83.19</c:v>
                </c:pt>
                <c:pt idx="1">
                  <c:v>77.989999999999995</c:v>
                </c:pt>
                <c:pt idx="2">
                  <c:v>80.37</c:v>
                </c:pt>
                <c:pt idx="3">
                  <c:v>84.32</c:v>
                </c:pt>
                <c:pt idx="4">
                  <c:v>84.42</c:v>
                </c:pt>
              </c:numCache>
            </c:numRef>
          </c:val>
          <c:extLst>
            <c:ext xmlns:c16="http://schemas.microsoft.com/office/drawing/2014/chart" uri="{C3380CC4-5D6E-409C-BE32-E72D297353CC}">
              <c16:uniqueId val="{00000000-E078-4D32-A467-999B3162FD6D}"/>
            </c:ext>
          </c:extLst>
        </c:ser>
        <c:dLbls>
          <c:showLegendKey val="0"/>
          <c:showVal val="0"/>
          <c:showCatName val="0"/>
          <c:showSerName val="0"/>
          <c:showPercent val="0"/>
          <c:showBubbleSize val="0"/>
        </c:dLbls>
        <c:gapWidth val="150"/>
        <c:axId val="33201619"/>
        <c:axId val="35781408"/>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E078-4D32-A467-999B3162FD6D}"/>
            </c:ext>
          </c:extLst>
        </c:ser>
        <c:dLbls>
          <c:showLegendKey val="0"/>
          <c:showVal val="0"/>
          <c:showCatName val="0"/>
          <c:showSerName val="0"/>
          <c:showPercent val="0"/>
          <c:showBubbleSize val="0"/>
        </c:dLbls>
        <c:hiLowLines>
          <c:spPr>
            <a:ln>
              <a:noFill/>
            </a:ln>
          </c:spPr>
        </c:hiLowLines>
        <c:marker val="1"/>
        <c:smooth val="0"/>
        <c:axId val="33201619"/>
        <c:axId val="35781408"/>
      </c:lineChart>
      <c:dateAx>
        <c:axId val="33201619"/>
        <c:scaling>
          <c:orientation val="minMax"/>
        </c:scaling>
        <c:delete val="1"/>
        <c:axPos val="b"/>
        <c:numFmt formatCode="\Hyy" sourceLinked="1"/>
        <c:majorTickMark val="none"/>
        <c:minorTickMark val="none"/>
        <c:tickLblPos val="none"/>
        <c:crossAx val="35781408"/>
        <c:crosses val="autoZero"/>
        <c:auto val="1"/>
        <c:lblOffset val="100"/>
        <c:baseTimeUnit val="years"/>
      </c:dateAx>
      <c:valAx>
        <c:axId val="3578140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33201619"/>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206392783606"/>
          <c:y val="0.158102766798419"/>
          <c:w val="0.86018237082066895"/>
          <c:h val="0.54619565217391297"/>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データ!$X$6:$AB$6</c:f>
              <c:numCache>
                <c:formatCode>#,##0.00;\△#,##0.00;\-</c:formatCode>
                <c:ptCount val="5"/>
                <c:pt idx="0">
                  <c:v>120.69</c:v>
                </c:pt>
                <c:pt idx="1">
                  <c:v>114.54</c:v>
                </c:pt>
                <c:pt idx="2">
                  <c:v>115.34</c:v>
                </c:pt>
                <c:pt idx="3">
                  <c:v>117.06</c:v>
                </c:pt>
                <c:pt idx="4">
                  <c:v>114.54</c:v>
                </c:pt>
              </c:numCache>
            </c:numRef>
          </c:val>
          <c:extLst>
            <c:ext xmlns:c16="http://schemas.microsoft.com/office/drawing/2014/chart" uri="{C3380CC4-5D6E-409C-BE32-E72D297353CC}">
              <c16:uniqueId val="{00000000-B456-447F-991C-578F8CF131A0}"/>
            </c:ext>
          </c:extLst>
        </c:ser>
        <c:dLbls>
          <c:showLegendKey val="0"/>
          <c:showVal val="0"/>
          <c:showCatName val="0"/>
          <c:showSerName val="0"/>
          <c:showPercent val="0"/>
          <c:showBubbleSize val="0"/>
        </c:dLbls>
        <c:gapWidth val="150"/>
        <c:axId val="24565492"/>
        <c:axId val="27295290"/>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B456-447F-991C-578F8CF131A0}"/>
            </c:ext>
          </c:extLst>
        </c:ser>
        <c:dLbls>
          <c:showLegendKey val="0"/>
          <c:showVal val="0"/>
          <c:showCatName val="0"/>
          <c:showSerName val="0"/>
          <c:showPercent val="0"/>
          <c:showBubbleSize val="0"/>
        </c:dLbls>
        <c:hiLowLines>
          <c:spPr>
            <a:ln>
              <a:noFill/>
            </a:ln>
          </c:spPr>
        </c:hiLowLines>
        <c:marker val="1"/>
        <c:smooth val="0"/>
        <c:axId val="24565492"/>
        <c:axId val="27295290"/>
      </c:lineChart>
      <c:dateAx>
        <c:axId val="24565492"/>
        <c:scaling>
          <c:orientation val="minMax"/>
        </c:scaling>
        <c:delete val="1"/>
        <c:axPos val="b"/>
        <c:numFmt formatCode="\Hyy" sourceLinked="1"/>
        <c:majorTickMark val="none"/>
        <c:minorTickMark val="none"/>
        <c:tickLblPos val="none"/>
        <c:crossAx val="27295290"/>
        <c:crosses val="autoZero"/>
        <c:auto val="1"/>
        <c:lblOffset val="100"/>
        <c:baseTimeUnit val="years"/>
      </c:dateAx>
      <c:valAx>
        <c:axId val="2729529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24565492"/>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162815526577"/>
          <c:y val="0.158005249343832"/>
          <c:w val="0.86021505376344098"/>
          <c:h val="0.59225721784776897"/>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データ!$DH$6:$DL$6</c:f>
              <c:numCache>
                <c:formatCode>#,##0.00;\△#,##0.00;\-</c:formatCode>
                <c:ptCount val="5"/>
                <c:pt idx="0">
                  <c:v>55.25</c:v>
                </c:pt>
                <c:pt idx="1">
                  <c:v>57.05</c:v>
                </c:pt>
                <c:pt idx="2">
                  <c:v>58.94</c:v>
                </c:pt>
                <c:pt idx="3">
                  <c:v>59.1</c:v>
                </c:pt>
                <c:pt idx="4">
                  <c:v>59.24</c:v>
                </c:pt>
              </c:numCache>
            </c:numRef>
          </c:val>
          <c:extLst>
            <c:ext xmlns:c16="http://schemas.microsoft.com/office/drawing/2014/chart" uri="{C3380CC4-5D6E-409C-BE32-E72D297353CC}">
              <c16:uniqueId val="{00000000-C83D-4C77-BB87-DD76DD2D43FA}"/>
            </c:ext>
          </c:extLst>
        </c:ser>
        <c:dLbls>
          <c:showLegendKey val="0"/>
          <c:showVal val="0"/>
          <c:showCatName val="0"/>
          <c:showSerName val="0"/>
          <c:showPercent val="0"/>
          <c:showBubbleSize val="0"/>
        </c:dLbls>
        <c:gapWidth val="150"/>
        <c:axId val="48985762"/>
        <c:axId val="59010022"/>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C83D-4C77-BB87-DD76DD2D43FA}"/>
            </c:ext>
          </c:extLst>
        </c:ser>
        <c:dLbls>
          <c:showLegendKey val="0"/>
          <c:showVal val="0"/>
          <c:showCatName val="0"/>
          <c:showSerName val="0"/>
          <c:showPercent val="0"/>
          <c:showBubbleSize val="0"/>
        </c:dLbls>
        <c:hiLowLines>
          <c:spPr>
            <a:ln>
              <a:noFill/>
            </a:ln>
          </c:spPr>
        </c:hiLowLines>
        <c:marker val="1"/>
        <c:smooth val="0"/>
        <c:axId val="48985762"/>
        <c:axId val="59010022"/>
      </c:lineChart>
      <c:dateAx>
        <c:axId val="48985762"/>
        <c:scaling>
          <c:orientation val="minMax"/>
        </c:scaling>
        <c:delete val="1"/>
        <c:axPos val="b"/>
        <c:numFmt formatCode="\Hyy" sourceLinked="1"/>
        <c:majorTickMark val="none"/>
        <c:minorTickMark val="none"/>
        <c:tickLblPos val="none"/>
        <c:crossAx val="59010022"/>
        <c:crosses val="autoZero"/>
        <c:auto val="1"/>
        <c:lblOffset val="100"/>
        <c:baseTimeUnit val="years"/>
      </c:dateAx>
      <c:valAx>
        <c:axId val="59010022"/>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48985762"/>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162815526577"/>
          <c:y val="0.158005249343832"/>
          <c:w val="0.86021505376344098"/>
          <c:h val="0.59225721784776897"/>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データ!$DS$6:$DW$6</c:f>
              <c:numCache>
                <c:formatCode>#,##0.00;\△#,##0.00;\-</c:formatCode>
                <c:ptCount val="5"/>
                <c:pt idx="0">
                  <c:v>13.48</c:v>
                </c:pt>
                <c:pt idx="1">
                  <c:v>19.8</c:v>
                </c:pt>
                <c:pt idx="2">
                  <c:v>25.28</c:v>
                </c:pt>
                <c:pt idx="3">
                  <c:v>25.12</c:v>
                </c:pt>
                <c:pt idx="4">
                  <c:v>33.909999999999997</c:v>
                </c:pt>
              </c:numCache>
            </c:numRef>
          </c:val>
          <c:extLst>
            <c:ext xmlns:c16="http://schemas.microsoft.com/office/drawing/2014/chart" uri="{C3380CC4-5D6E-409C-BE32-E72D297353CC}">
              <c16:uniqueId val="{00000000-035A-442C-80FA-13F42E87B2F6}"/>
            </c:ext>
          </c:extLst>
        </c:ser>
        <c:dLbls>
          <c:showLegendKey val="0"/>
          <c:showVal val="0"/>
          <c:showCatName val="0"/>
          <c:showSerName val="0"/>
          <c:showPercent val="0"/>
          <c:showBubbleSize val="0"/>
        </c:dLbls>
        <c:gapWidth val="150"/>
        <c:axId val="52902553"/>
        <c:axId val="689419"/>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035A-442C-80FA-13F42E87B2F6}"/>
            </c:ext>
          </c:extLst>
        </c:ser>
        <c:dLbls>
          <c:showLegendKey val="0"/>
          <c:showVal val="0"/>
          <c:showCatName val="0"/>
          <c:showSerName val="0"/>
          <c:showPercent val="0"/>
          <c:showBubbleSize val="0"/>
        </c:dLbls>
        <c:hiLowLines>
          <c:spPr>
            <a:ln>
              <a:noFill/>
            </a:ln>
          </c:spPr>
        </c:hiLowLines>
        <c:marker val="1"/>
        <c:smooth val="0"/>
        <c:axId val="52902553"/>
        <c:axId val="689419"/>
      </c:lineChart>
      <c:dateAx>
        <c:axId val="52902553"/>
        <c:scaling>
          <c:orientation val="minMax"/>
        </c:scaling>
        <c:delete val="1"/>
        <c:axPos val="b"/>
        <c:numFmt formatCode="\Hyy" sourceLinked="1"/>
        <c:majorTickMark val="none"/>
        <c:minorTickMark val="none"/>
        <c:tickLblPos val="none"/>
        <c:crossAx val="689419"/>
        <c:crosses val="autoZero"/>
        <c:auto val="1"/>
        <c:lblOffset val="100"/>
        <c:baseTimeUnit val="years"/>
      </c:dateAx>
      <c:valAx>
        <c:axId val="68941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52902553"/>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206392783606"/>
          <c:y val="0.158102766798419"/>
          <c:w val="0.86018237082066895"/>
          <c:h val="0.56163537549407105"/>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37-4971-82C9-67450B42FFA0}"/>
            </c:ext>
          </c:extLst>
        </c:ser>
        <c:dLbls>
          <c:showLegendKey val="0"/>
          <c:showVal val="0"/>
          <c:showCatName val="0"/>
          <c:showSerName val="0"/>
          <c:showPercent val="0"/>
          <c:showBubbleSize val="0"/>
        </c:dLbls>
        <c:gapWidth val="150"/>
        <c:axId val="97322692"/>
        <c:axId val="274706"/>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4B37-4971-82C9-67450B42FFA0}"/>
            </c:ext>
          </c:extLst>
        </c:ser>
        <c:dLbls>
          <c:showLegendKey val="0"/>
          <c:showVal val="0"/>
          <c:showCatName val="0"/>
          <c:showSerName val="0"/>
          <c:showPercent val="0"/>
          <c:showBubbleSize val="0"/>
        </c:dLbls>
        <c:hiLowLines>
          <c:spPr>
            <a:ln>
              <a:noFill/>
            </a:ln>
          </c:spPr>
        </c:hiLowLines>
        <c:marker val="1"/>
        <c:smooth val="0"/>
        <c:axId val="97322692"/>
        <c:axId val="274706"/>
      </c:lineChart>
      <c:dateAx>
        <c:axId val="97322692"/>
        <c:scaling>
          <c:orientation val="minMax"/>
        </c:scaling>
        <c:delete val="1"/>
        <c:axPos val="b"/>
        <c:numFmt formatCode="\Hyy" sourceLinked="1"/>
        <c:majorTickMark val="none"/>
        <c:minorTickMark val="none"/>
        <c:tickLblPos val="none"/>
        <c:crossAx val="274706"/>
        <c:crosses val="autoZero"/>
        <c:auto val="1"/>
        <c:lblOffset val="100"/>
        <c:baseTimeUnit val="years"/>
      </c:dateAx>
      <c:valAx>
        <c:axId val="27470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97322692"/>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206392783606"/>
          <c:y val="0.158102766798419"/>
          <c:w val="0.86018237082066895"/>
          <c:h val="0.56163537549407105"/>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データ!$AT$6:$AX$6</c:f>
              <c:numCache>
                <c:formatCode>#,##0.00;\△#,##0.00;\-</c:formatCode>
                <c:ptCount val="5"/>
                <c:pt idx="0">
                  <c:v>372.94</c:v>
                </c:pt>
                <c:pt idx="1">
                  <c:v>377.35</c:v>
                </c:pt>
                <c:pt idx="2">
                  <c:v>443.44</c:v>
                </c:pt>
                <c:pt idx="3">
                  <c:v>510.13</c:v>
                </c:pt>
                <c:pt idx="4">
                  <c:v>359.14</c:v>
                </c:pt>
              </c:numCache>
            </c:numRef>
          </c:val>
          <c:extLst>
            <c:ext xmlns:c16="http://schemas.microsoft.com/office/drawing/2014/chart" uri="{C3380CC4-5D6E-409C-BE32-E72D297353CC}">
              <c16:uniqueId val="{00000000-1086-41E8-A32D-4CA902D0883D}"/>
            </c:ext>
          </c:extLst>
        </c:ser>
        <c:dLbls>
          <c:showLegendKey val="0"/>
          <c:showVal val="0"/>
          <c:showCatName val="0"/>
          <c:showSerName val="0"/>
          <c:showPercent val="0"/>
          <c:showBubbleSize val="0"/>
        </c:dLbls>
        <c:gapWidth val="150"/>
        <c:axId val="28259493"/>
        <c:axId val="44023368"/>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1086-41E8-A32D-4CA902D0883D}"/>
            </c:ext>
          </c:extLst>
        </c:ser>
        <c:dLbls>
          <c:showLegendKey val="0"/>
          <c:showVal val="0"/>
          <c:showCatName val="0"/>
          <c:showSerName val="0"/>
          <c:showPercent val="0"/>
          <c:showBubbleSize val="0"/>
        </c:dLbls>
        <c:hiLowLines>
          <c:spPr>
            <a:ln>
              <a:noFill/>
            </a:ln>
          </c:spPr>
        </c:hiLowLines>
        <c:marker val="1"/>
        <c:smooth val="0"/>
        <c:axId val="28259493"/>
        <c:axId val="44023368"/>
      </c:lineChart>
      <c:dateAx>
        <c:axId val="28259493"/>
        <c:scaling>
          <c:orientation val="minMax"/>
        </c:scaling>
        <c:delete val="1"/>
        <c:axPos val="b"/>
        <c:numFmt formatCode="\Hyy" sourceLinked="1"/>
        <c:majorTickMark val="none"/>
        <c:minorTickMark val="none"/>
        <c:tickLblPos val="none"/>
        <c:crossAx val="44023368"/>
        <c:crosses val="autoZero"/>
        <c:auto val="1"/>
        <c:lblOffset val="100"/>
        <c:baseTimeUnit val="years"/>
      </c:dateAx>
      <c:valAx>
        <c:axId val="4402336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28259493"/>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21670915865899"/>
          <c:y val="0.158102766798419"/>
          <c:w val="0.86016866052167096"/>
          <c:h val="0.56163537549407105"/>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データ!$BE$6:$BI$6</c:f>
              <c:numCache>
                <c:formatCode>#,##0.00;\△#,##0.00;\-</c:formatCode>
                <c:ptCount val="5"/>
                <c:pt idx="0">
                  <c:v>224.12</c:v>
                </c:pt>
                <c:pt idx="1">
                  <c:v>221.75</c:v>
                </c:pt>
                <c:pt idx="2">
                  <c:v>206.03</c:v>
                </c:pt>
                <c:pt idx="3">
                  <c:v>198.39</c:v>
                </c:pt>
                <c:pt idx="4">
                  <c:v>198.73</c:v>
                </c:pt>
              </c:numCache>
            </c:numRef>
          </c:val>
          <c:extLst>
            <c:ext xmlns:c16="http://schemas.microsoft.com/office/drawing/2014/chart" uri="{C3380CC4-5D6E-409C-BE32-E72D297353CC}">
              <c16:uniqueId val="{00000000-FB6E-49C6-94BD-B7A73B9E0627}"/>
            </c:ext>
          </c:extLst>
        </c:ser>
        <c:dLbls>
          <c:showLegendKey val="0"/>
          <c:showVal val="0"/>
          <c:showCatName val="0"/>
          <c:showSerName val="0"/>
          <c:showPercent val="0"/>
          <c:showBubbleSize val="0"/>
        </c:dLbls>
        <c:gapWidth val="150"/>
        <c:axId val="53072224"/>
        <c:axId val="89492804"/>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FB6E-49C6-94BD-B7A73B9E0627}"/>
            </c:ext>
          </c:extLst>
        </c:ser>
        <c:dLbls>
          <c:showLegendKey val="0"/>
          <c:showVal val="0"/>
          <c:showCatName val="0"/>
          <c:showSerName val="0"/>
          <c:showPercent val="0"/>
          <c:showBubbleSize val="0"/>
        </c:dLbls>
        <c:hiLowLines>
          <c:spPr>
            <a:ln>
              <a:noFill/>
            </a:ln>
          </c:spPr>
        </c:hiLowLines>
        <c:marker val="1"/>
        <c:smooth val="0"/>
        <c:axId val="53072224"/>
        <c:axId val="89492804"/>
      </c:lineChart>
      <c:dateAx>
        <c:axId val="53072224"/>
        <c:scaling>
          <c:orientation val="minMax"/>
        </c:scaling>
        <c:delete val="1"/>
        <c:axPos val="b"/>
        <c:numFmt formatCode="\Hyy" sourceLinked="1"/>
        <c:majorTickMark val="none"/>
        <c:minorTickMark val="none"/>
        <c:tickLblPos val="none"/>
        <c:crossAx val="89492804"/>
        <c:crosses val="autoZero"/>
        <c:auto val="1"/>
        <c:lblOffset val="100"/>
        <c:baseTimeUnit val="years"/>
      </c:dateAx>
      <c:valAx>
        <c:axId val="8949280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53072224"/>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206392783606"/>
          <c:y val="0.15808324070643401"/>
          <c:w val="0.86018237082066895"/>
          <c:h val="0.56156601210324797"/>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データ!$BP$6:$BT$6</c:f>
              <c:numCache>
                <c:formatCode>#,##0.00;\△#,##0.00;\-</c:formatCode>
                <c:ptCount val="5"/>
                <c:pt idx="0">
                  <c:v>118.52</c:v>
                </c:pt>
                <c:pt idx="1">
                  <c:v>111.51</c:v>
                </c:pt>
                <c:pt idx="2">
                  <c:v>111.83</c:v>
                </c:pt>
                <c:pt idx="3">
                  <c:v>114.48</c:v>
                </c:pt>
                <c:pt idx="4">
                  <c:v>111.56</c:v>
                </c:pt>
              </c:numCache>
            </c:numRef>
          </c:val>
          <c:extLst>
            <c:ext xmlns:c16="http://schemas.microsoft.com/office/drawing/2014/chart" uri="{C3380CC4-5D6E-409C-BE32-E72D297353CC}">
              <c16:uniqueId val="{00000000-99D7-4350-8F11-D19B36AD0B8D}"/>
            </c:ext>
          </c:extLst>
        </c:ser>
        <c:dLbls>
          <c:showLegendKey val="0"/>
          <c:showVal val="0"/>
          <c:showCatName val="0"/>
          <c:showSerName val="0"/>
          <c:showPercent val="0"/>
          <c:showBubbleSize val="0"/>
        </c:dLbls>
        <c:gapWidth val="150"/>
        <c:axId val="91645011"/>
        <c:axId val="98369496"/>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99D7-4350-8F11-D19B36AD0B8D}"/>
            </c:ext>
          </c:extLst>
        </c:ser>
        <c:dLbls>
          <c:showLegendKey val="0"/>
          <c:showVal val="0"/>
          <c:showCatName val="0"/>
          <c:showSerName val="0"/>
          <c:showPercent val="0"/>
          <c:showBubbleSize val="0"/>
        </c:dLbls>
        <c:hiLowLines>
          <c:spPr>
            <a:ln>
              <a:noFill/>
            </a:ln>
          </c:spPr>
        </c:hiLowLines>
        <c:marker val="1"/>
        <c:smooth val="0"/>
        <c:axId val="91645011"/>
        <c:axId val="98369496"/>
      </c:lineChart>
      <c:dateAx>
        <c:axId val="91645011"/>
        <c:scaling>
          <c:orientation val="minMax"/>
        </c:scaling>
        <c:delete val="1"/>
        <c:axPos val="b"/>
        <c:numFmt formatCode="\Hyy" sourceLinked="1"/>
        <c:majorTickMark val="none"/>
        <c:minorTickMark val="none"/>
        <c:tickLblPos val="none"/>
        <c:crossAx val="98369496"/>
        <c:crosses val="autoZero"/>
        <c:auto val="1"/>
        <c:lblOffset val="100"/>
        <c:baseTimeUnit val="years"/>
      </c:dateAx>
      <c:valAx>
        <c:axId val="9836949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91645011"/>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206392783606"/>
          <c:y val="0.15808324070643401"/>
          <c:w val="0.86018237082066895"/>
          <c:h val="0.56156601210324797"/>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データ!$CA$6:$CE$6</c:f>
              <c:numCache>
                <c:formatCode>#,##0.00;\△#,##0.00;\-</c:formatCode>
                <c:ptCount val="5"/>
                <c:pt idx="0">
                  <c:v>220.87</c:v>
                </c:pt>
                <c:pt idx="1">
                  <c:v>236.43</c:v>
                </c:pt>
                <c:pt idx="2">
                  <c:v>234.02</c:v>
                </c:pt>
                <c:pt idx="3">
                  <c:v>227.33</c:v>
                </c:pt>
                <c:pt idx="4">
                  <c:v>233.72</c:v>
                </c:pt>
              </c:numCache>
            </c:numRef>
          </c:val>
          <c:extLst>
            <c:ext xmlns:c16="http://schemas.microsoft.com/office/drawing/2014/chart" uri="{C3380CC4-5D6E-409C-BE32-E72D297353CC}">
              <c16:uniqueId val="{00000000-F323-4E98-B90C-8A734B808B3C}"/>
            </c:ext>
          </c:extLst>
        </c:ser>
        <c:dLbls>
          <c:showLegendKey val="0"/>
          <c:showVal val="0"/>
          <c:showCatName val="0"/>
          <c:showSerName val="0"/>
          <c:showPercent val="0"/>
          <c:showBubbleSize val="0"/>
        </c:dLbls>
        <c:gapWidth val="150"/>
        <c:axId val="50537517"/>
        <c:axId val="79574788"/>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F323-4E98-B90C-8A734B808B3C}"/>
            </c:ext>
          </c:extLst>
        </c:ser>
        <c:dLbls>
          <c:showLegendKey val="0"/>
          <c:showVal val="0"/>
          <c:showCatName val="0"/>
          <c:showSerName val="0"/>
          <c:showPercent val="0"/>
          <c:showBubbleSize val="0"/>
        </c:dLbls>
        <c:hiLowLines>
          <c:spPr>
            <a:ln>
              <a:noFill/>
            </a:ln>
          </c:spPr>
        </c:hiLowLines>
        <c:marker val="1"/>
        <c:smooth val="0"/>
        <c:axId val="50537517"/>
        <c:axId val="79574788"/>
      </c:lineChart>
      <c:dateAx>
        <c:axId val="50537517"/>
        <c:scaling>
          <c:orientation val="minMax"/>
        </c:scaling>
        <c:delete val="1"/>
        <c:axPos val="b"/>
        <c:numFmt formatCode="\Hyy" sourceLinked="1"/>
        <c:majorTickMark val="none"/>
        <c:minorTickMark val="none"/>
        <c:tickLblPos val="none"/>
        <c:crossAx val="79574788"/>
        <c:crosses val="autoZero"/>
        <c:auto val="1"/>
        <c:lblOffset val="100"/>
        <c:baseTimeUnit val="years"/>
      </c:dateAx>
      <c:valAx>
        <c:axId val="7957478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50537517"/>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42</xdr:col>
      <xdr:colOff>0</xdr:colOff>
      <xdr:row>62</xdr:row>
      <xdr:rowOff>0</xdr:rowOff>
    </xdr:from>
    <xdr:to>
      <xdr:col>59</xdr:col>
      <xdr:colOff>262080</xdr:colOff>
      <xdr:row>78</xdr:row>
      <xdr:rowOff>2481</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262080</xdr:colOff>
      <xdr:row>33</xdr:row>
      <xdr:rowOff>2481</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262080</xdr:colOff>
      <xdr:row>78</xdr:row>
      <xdr:rowOff>2481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261720</xdr:colOff>
      <xdr:row>78</xdr:row>
      <xdr:rowOff>2481</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15</xdr:col>
      <xdr:colOff>262080</xdr:colOff>
      <xdr:row>17</xdr:row>
      <xdr:rowOff>70560</xdr:rowOff>
    </xdr:to>
    <xdr:sp macro="" textlink="">
      <xdr:nvSpPr>
        <xdr:cNvPr id="6" name="CustomShape 1">
          <a:extLst>
            <a:ext uri="{FF2B5EF4-FFF2-40B4-BE49-F238E27FC236}">
              <a16:creationId xmlns:a16="http://schemas.microsoft.com/office/drawing/2014/main" id="{00000000-0008-0000-0000-000006000000}"/>
            </a:ext>
          </a:extLst>
        </xdr:cNvPr>
        <xdr:cNvSpPr/>
      </xdr:nvSpPr>
      <xdr:spPr>
        <a:xfrm>
          <a:off x="445680" y="2790720"/>
          <a:ext cx="3671280" cy="24192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①経常収支比率(％)</a:t>
          </a:r>
          <a:endParaRPr lang="en-US" sz="1100" b="0" strike="noStrike" spc="-1">
            <a:latin typeface="Times New Roman"/>
          </a:endParaRPr>
        </a:p>
      </xdr:txBody>
    </xdr:sp>
    <xdr:clientData/>
  </xdr:twoCellAnchor>
  <xdr:twoCellAnchor editAs="oneCell">
    <xdr:from>
      <xdr:col>17</xdr:col>
      <xdr:colOff>0</xdr:colOff>
      <xdr:row>16</xdr:row>
      <xdr:rowOff>0</xdr:rowOff>
    </xdr:from>
    <xdr:to>
      <xdr:col>30</xdr:col>
      <xdr:colOff>262080</xdr:colOff>
      <xdr:row>33</xdr:row>
      <xdr:rowOff>2481</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261720</xdr:colOff>
      <xdr:row>33</xdr:row>
      <xdr:rowOff>2481</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261720</xdr:colOff>
      <xdr:row>33</xdr:row>
      <xdr:rowOff>2481</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262080</xdr:colOff>
      <xdr:row>55</xdr:row>
      <xdr:rowOff>2840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262080</xdr:colOff>
      <xdr:row>55</xdr:row>
      <xdr:rowOff>2840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261720</xdr:colOff>
      <xdr:row>55</xdr:row>
      <xdr:rowOff>2840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261720</xdr:colOff>
      <xdr:row>55</xdr:row>
      <xdr:rowOff>2840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30</xdr:col>
      <xdr:colOff>262080</xdr:colOff>
      <xdr:row>17</xdr:row>
      <xdr:rowOff>70560</xdr:rowOff>
    </xdr:to>
    <xdr:sp macro="" textlink="">
      <xdr:nvSpPr>
        <xdr:cNvPr id="14" name="CustomShape 1">
          <a:extLst>
            <a:ext uri="{FF2B5EF4-FFF2-40B4-BE49-F238E27FC236}">
              <a16:creationId xmlns:a16="http://schemas.microsoft.com/office/drawing/2014/main" id="{00000000-0008-0000-0000-00000E000000}"/>
            </a:ext>
          </a:extLst>
        </xdr:cNvPr>
        <xdr:cNvSpPr/>
      </xdr:nvSpPr>
      <xdr:spPr>
        <a:xfrm>
          <a:off x="4379400" y="2790720"/>
          <a:ext cx="3671280" cy="24192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②累積欠損金比率(％)</a:t>
          </a:r>
          <a:endParaRPr lang="en-US" sz="1100" b="0" strike="noStrike" spc="-1">
            <a:latin typeface="Times New Roman"/>
          </a:endParaRPr>
        </a:p>
      </xdr:txBody>
    </xdr:sp>
    <xdr:clientData/>
  </xdr:twoCellAnchor>
  <xdr:twoCellAnchor>
    <xdr:from>
      <xdr:col>32</xdr:col>
      <xdr:colOff>0</xdr:colOff>
      <xdr:row>16</xdr:row>
      <xdr:rowOff>0</xdr:rowOff>
    </xdr:from>
    <xdr:to>
      <xdr:col>45</xdr:col>
      <xdr:colOff>261720</xdr:colOff>
      <xdr:row>17</xdr:row>
      <xdr:rowOff>70560</xdr:rowOff>
    </xdr:to>
    <xdr:sp macro="" textlink="">
      <xdr:nvSpPr>
        <xdr:cNvPr id="15" name="CustomShape 1">
          <a:extLst>
            <a:ext uri="{FF2B5EF4-FFF2-40B4-BE49-F238E27FC236}">
              <a16:creationId xmlns:a16="http://schemas.microsoft.com/office/drawing/2014/main" id="{00000000-0008-0000-0000-00000F000000}"/>
            </a:ext>
          </a:extLst>
        </xdr:cNvPr>
        <xdr:cNvSpPr/>
      </xdr:nvSpPr>
      <xdr:spPr>
        <a:xfrm>
          <a:off x="8313120" y="2790720"/>
          <a:ext cx="3671280" cy="24192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③流動比率(％)</a:t>
          </a:r>
          <a:endParaRPr lang="en-US" sz="1100" b="0" strike="noStrike" spc="-1">
            <a:latin typeface="Times New Roman"/>
          </a:endParaRPr>
        </a:p>
      </xdr:txBody>
    </xdr:sp>
    <xdr:clientData/>
  </xdr:twoCellAnchor>
  <xdr:twoCellAnchor>
    <xdr:from>
      <xdr:col>47</xdr:col>
      <xdr:colOff>0</xdr:colOff>
      <xdr:row>16</xdr:row>
      <xdr:rowOff>0</xdr:rowOff>
    </xdr:from>
    <xdr:to>
      <xdr:col>60</xdr:col>
      <xdr:colOff>261720</xdr:colOff>
      <xdr:row>17</xdr:row>
      <xdr:rowOff>70560</xdr:rowOff>
    </xdr:to>
    <xdr:sp macro="" textlink="">
      <xdr:nvSpPr>
        <xdr:cNvPr id="16" name="CustomShape 1">
          <a:extLst>
            <a:ext uri="{FF2B5EF4-FFF2-40B4-BE49-F238E27FC236}">
              <a16:creationId xmlns:a16="http://schemas.microsoft.com/office/drawing/2014/main" id="{00000000-0008-0000-0000-000010000000}"/>
            </a:ext>
          </a:extLst>
        </xdr:cNvPr>
        <xdr:cNvSpPr/>
      </xdr:nvSpPr>
      <xdr:spPr>
        <a:xfrm>
          <a:off x="12247200" y="2790720"/>
          <a:ext cx="3670920" cy="24192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④企業債残高対給水収益比率(％)</a:t>
          </a:r>
          <a:endParaRPr lang="en-US" sz="1100" b="0" strike="noStrike" spc="-1">
            <a:latin typeface="Times New Roman"/>
          </a:endParaRPr>
        </a:p>
      </xdr:txBody>
    </xdr:sp>
    <xdr:clientData/>
  </xdr:twoCellAnchor>
  <xdr:twoCellAnchor>
    <xdr:from>
      <xdr:col>2</xdr:col>
      <xdr:colOff>0</xdr:colOff>
      <xdr:row>38</xdr:row>
      <xdr:rowOff>0</xdr:rowOff>
    </xdr:from>
    <xdr:to>
      <xdr:col>15</xdr:col>
      <xdr:colOff>262080</xdr:colOff>
      <xdr:row>39</xdr:row>
      <xdr:rowOff>70560</xdr:rowOff>
    </xdr:to>
    <xdr:sp macro="" textlink="">
      <xdr:nvSpPr>
        <xdr:cNvPr id="17" name="CustomShape 1">
          <a:extLst>
            <a:ext uri="{FF2B5EF4-FFF2-40B4-BE49-F238E27FC236}">
              <a16:creationId xmlns:a16="http://schemas.microsoft.com/office/drawing/2014/main" id="{00000000-0008-0000-0000-000011000000}"/>
            </a:ext>
          </a:extLst>
        </xdr:cNvPr>
        <xdr:cNvSpPr/>
      </xdr:nvSpPr>
      <xdr:spPr>
        <a:xfrm>
          <a:off x="445680" y="6562440"/>
          <a:ext cx="3671280" cy="24228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⑤料金回収率(％)</a:t>
          </a:r>
          <a:endParaRPr lang="en-US" sz="1100" b="0" strike="noStrike" spc="-1">
            <a:latin typeface="Times New Roman"/>
          </a:endParaRPr>
        </a:p>
      </xdr:txBody>
    </xdr:sp>
    <xdr:clientData/>
  </xdr:twoCellAnchor>
  <xdr:twoCellAnchor>
    <xdr:from>
      <xdr:col>17</xdr:col>
      <xdr:colOff>0</xdr:colOff>
      <xdr:row>38</xdr:row>
      <xdr:rowOff>0</xdr:rowOff>
    </xdr:from>
    <xdr:to>
      <xdr:col>30</xdr:col>
      <xdr:colOff>262080</xdr:colOff>
      <xdr:row>39</xdr:row>
      <xdr:rowOff>70560</xdr:rowOff>
    </xdr:to>
    <xdr:sp macro="" textlink="">
      <xdr:nvSpPr>
        <xdr:cNvPr id="18" name="CustomShape 1">
          <a:extLst>
            <a:ext uri="{FF2B5EF4-FFF2-40B4-BE49-F238E27FC236}">
              <a16:creationId xmlns:a16="http://schemas.microsoft.com/office/drawing/2014/main" id="{00000000-0008-0000-0000-000012000000}"/>
            </a:ext>
          </a:extLst>
        </xdr:cNvPr>
        <xdr:cNvSpPr/>
      </xdr:nvSpPr>
      <xdr:spPr>
        <a:xfrm>
          <a:off x="4379400" y="6562440"/>
          <a:ext cx="3671280" cy="24228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⑥給水原価(円)</a:t>
          </a:r>
          <a:endParaRPr lang="en-US" sz="1100" b="0" strike="noStrike" spc="-1">
            <a:latin typeface="Times New Roman"/>
          </a:endParaRPr>
        </a:p>
      </xdr:txBody>
    </xdr:sp>
    <xdr:clientData/>
  </xdr:twoCellAnchor>
  <xdr:twoCellAnchor>
    <xdr:from>
      <xdr:col>32</xdr:col>
      <xdr:colOff>0</xdr:colOff>
      <xdr:row>38</xdr:row>
      <xdr:rowOff>0</xdr:rowOff>
    </xdr:from>
    <xdr:to>
      <xdr:col>45</xdr:col>
      <xdr:colOff>261720</xdr:colOff>
      <xdr:row>39</xdr:row>
      <xdr:rowOff>70560</xdr:rowOff>
    </xdr:to>
    <xdr:sp macro="" textlink="">
      <xdr:nvSpPr>
        <xdr:cNvPr id="19" name="CustomShape 1">
          <a:extLst>
            <a:ext uri="{FF2B5EF4-FFF2-40B4-BE49-F238E27FC236}">
              <a16:creationId xmlns:a16="http://schemas.microsoft.com/office/drawing/2014/main" id="{00000000-0008-0000-0000-000013000000}"/>
            </a:ext>
          </a:extLst>
        </xdr:cNvPr>
        <xdr:cNvSpPr/>
      </xdr:nvSpPr>
      <xdr:spPr>
        <a:xfrm>
          <a:off x="8313120" y="6562440"/>
          <a:ext cx="3671280" cy="24228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⑦施設利用率(％)</a:t>
          </a:r>
          <a:endParaRPr lang="en-US" sz="1100" b="0" strike="noStrike" spc="-1">
            <a:latin typeface="Times New Roman"/>
          </a:endParaRPr>
        </a:p>
      </xdr:txBody>
    </xdr:sp>
    <xdr:clientData/>
  </xdr:twoCellAnchor>
  <xdr:twoCellAnchor>
    <xdr:from>
      <xdr:col>47</xdr:col>
      <xdr:colOff>0</xdr:colOff>
      <xdr:row>38</xdr:row>
      <xdr:rowOff>0</xdr:rowOff>
    </xdr:from>
    <xdr:to>
      <xdr:col>60</xdr:col>
      <xdr:colOff>261720</xdr:colOff>
      <xdr:row>39</xdr:row>
      <xdr:rowOff>70560</xdr:rowOff>
    </xdr:to>
    <xdr:sp macro="" textlink="">
      <xdr:nvSpPr>
        <xdr:cNvPr id="20" name="CustomShape 1">
          <a:extLst>
            <a:ext uri="{FF2B5EF4-FFF2-40B4-BE49-F238E27FC236}">
              <a16:creationId xmlns:a16="http://schemas.microsoft.com/office/drawing/2014/main" id="{00000000-0008-0000-0000-000014000000}"/>
            </a:ext>
          </a:extLst>
        </xdr:cNvPr>
        <xdr:cNvSpPr/>
      </xdr:nvSpPr>
      <xdr:spPr>
        <a:xfrm>
          <a:off x="12247200" y="6562440"/>
          <a:ext cx="3670920" cy="24228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⑧有収率(％)</a:t>
          </a:r>
          <a:endParaRPr lang="en-US" sz="1100" b="0" strike="noStrike" spc="-1">
            <a:latin typeface="Times New Roman"/>
          </a:endParaRPr>
        </a:p>
      </xdr:txBody>
    </xdr:sp>
    <xdr:clientData/>
  </xdr:twoCellAnchor>
  <xdr:twoCellAnchor>
    <xdr:from>
      <xdr:col>2</xdr:col>
      <xdr:colOff>0</xdr:colOff>
      <xdr:row>62</xdr:row>
      <xdr:rowOff>0</xdr:rowOff>
    </xdr:from>
    <xdr:to>
      <xdr:col>19</xdr:col>
      <xdr:colOff>262080</xdr:colOff>
      <xdr:row>63</xdr:row>
      <xdr:rowOff>70560</xdr:rowOff>
    </xdr:to>
    <xdr:sp macro="" textlink="">
      <xdr:nvSpPr>
        <xdr:cNvPr id="21" name="CustomShape 1">
          <a:extLst>
            <a:ext uri="{FF2B5EF4-FFF2-40B4-BE49-F238E27FC236}">
              <a16:creationId xmlns:a16="http://schemas.microsoft.com/office/drawing/2014/main" id="{00000000-0008-0000-0000-000015000000}"/>
            </a:ext>
          </a:extLst>
        </xdr:cNvPr>
        <xdr:cNvSpPr/>
      </xdr:nvSpPr>
      <xdr:spPr>
        <a:xfrm>
          <a:off x="445680" y="10677240"/>
          <a:ext cx="4720320" cy="24228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①有形固定資産減価償却率(％)</a:t>
          </a:r>
          <a:endParaRPr lang="en-US" sz="1100" b="0" strike="noStrike" spc="-1">
            <a:latin typeface="Times New Roman"/>
          </a:endParaRPr>
        </a:p>
      </xdr:txBody>
    </xdr:sp>
    <xdr:clientData/>
  </xdr:twoCellAnchor>
  <xdr:twoCellAnchor>
    <xdr:from>
      <xdr:col>22</xdr:col>
      <xdr:colOff>0</xdr:colOff>
      <xdr:row>62</xdr:row>
      <xdr:rowOff>0</xdr:rowOff>
    </xdr:from>
    <xdr:to>
      <xdr:col>39</xdr:col>
      <xdr:colOff>261720</xdr:colOff>
      <xdr:row>63</xdr:row>
      <xdr:rowOff>70560</xdr:rowOff>
    </xdr:to>
    <xdr:sp macro="" textlink="">
      <xdr:nvSpPr>
        <xdr:cNvPr id="22" name="CustomShape 1">
          <a:extLst>
            <a:ext uri="{FF2B5EF4-FFF2-40B4-BE49-F238E27FC236}">
              <a16:creationId xmlns:a16="http://schemas.microsoft.com/office/drawing/2014/main" id="{00000000-0008-0000-0000-000016000000}"/>
            </a:ext>
          </a:extLst>
        </xdr:cNvPr>
        <xdr:cNvSpPr/>
      </xdr:nvSpPr>
      <xdr:spPr>
        <a:xfrm>
          <a:off x="5690520" y="10677240"/>
          <a:ext cx="4720320" cy="24228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②管路経年化率(％)</a:t>
          </a:r>
          <a:endParaRPr lang="en-US" sz="1100" b="0" strike="noStrike" spc="-1">
            <a:latin typeface="Times New Roman"/>
          </a:endParaRPr>
        </a:p>
      </xdr:txBody>
    </xdr:sp>
    <xdr:clientData/>
  </xdr:twoCellAnchor>
  <xdr:twoCellAnchor>
    <xdr:from>
      <xdr:col>42</xdr:col>
      <xdr:colOff>0</xdr:colOff>
      <xdr:row>62</xdr:row>
      <xdr:rowOff>0</xdr:rowOff>
    </xdr:from>
    <xdr:to>
      <xdr:col>59</xdr:col>
      <xdr:colOff>262080</xdr:colOff>
      <xdr:row>63</xdr:row>
      <xdr:rowOff>70560</xdr:rowOff>
    </xdr:to>
    <xdr:sp macro="" textlink="">
      <xdr:nvSpPr>
        <xdr:cNvPr id="23" name="CustomShape 1">
          <a:extLst>
            <a:ext uri="{FF2B5EF4-FFF2-40B4-BE49-F238E27FC236}">
              <a16:creationId xmlns:a16="http://schemas.microsoft.com/office/drawing/2014/main" id="{00000000-0008-0000-0000-000017000000}"/>
            </a:ext>
          </a:extLst>
        </xdr:cNvPr>
        <xdr:cNvSpPr/>
      </xdr:nvSpPr>
      <xdr:spPr>
        <a:xfrm>
          <a:off x="10935720" y="10677240"/>
          <a:ext cx="4720320" cy="24228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③管路更新率(％)</a:t>
          </a:r>
          <a:endParaRPr lang="en-US" sz="1100" b="0" strike="noStrike" spc="-1">
            <a:latin typeface="Times New Roman"/>
          </a:endParaRPr>
        </a:p>
      </xdr:txBody>
    </xdr:sp>
    <xdr:clientData/>
  </xdr:twoCellAnchor>
  <xdr:twoCellAnchor>
    <xdr:from>
      <xdr:col>13</xdr:col>
      <xdr:colOff>95400</xdr:colOff>
      <xdr:row>17</xdr:row>
      <xdr:rowOff>0</xdr:rowOff>
    </xdr:from>
    <xdr:to>
      <xdr:col>15</xdr:col>
      <xdr:colOff>262080</xdr:colOff>
      <xdr:row>18</xdr:row>
      <xdr:rowOff>70560</xdr:rowOff>
    </xdr:to>
    <xdr:sp macro="" textlink="">
      <xdr:nvSpPr>
        <xdr:cNvPr id="24" name="CustomShape 1">
          <a:extLst>
            <a:ext uri="{FF2B5EF4-FFF2-40B4-BE49-F238E27FC236}">
              <a16:creationId xmlns:a16="http://schemas.microsoft.com/office/drawing/2014/main" id="{00000000-0008-0000-0000-000018000000}"/>
            </a:ext>
          </a:extLst>
        </xdr:cNvPr>
        <xdr:cNvSpPr/>
      </xdr:nvSpPr>
      <xdr:spPr>
        <a:xfrm>
          <a:off x="3425760" y="2962080"/>
          <a:ext cx="69120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【111.39】</a:t>
          </a:r>
          <a:endParaRPr lang="en-US" sz="900" b="0" strike="noStrike" spc="-1">
            <a:latin typeface="Times New Roman"/>
          </a:endParaRPr>
        </a:p>
      </xdr:txBody>
    </xdr:sp>
    <xdr:clientData/>
  </xdr:twoCellAnchor>
  <xdr:twoCellAnchor>
    <xdr:from>
      <xdr:col>28</xdr:col>
      <xdr:colOff>95400</xdr:colOff>
      <xdr:row>17</xdr:row>
      <xdr:rowOff>0</xdr:rowOff>
    </xdr:from>
    <xdr:to>
      <xdr:col>30</xdr:col>
      <xdr:colOff>262080</xdr:colOff>
      <xdr:row>18</xdr:row>
      <xdr:rowOff>70560</xdr:rowOff>
    </xdr:to>
    <xdr:sp macro="" textlink="">
      <xdr:nvSpPr>
        <xdr:cNvPr id="25" name="CustomShape 1">
          <a:extLst>
            <a:ext uri="{FF2B5EF4-FFF2-40B4-BE49-F238E27FC236}">
              <a16:creationId xmlns:a16="http://schemas.microsoft.com/office/drawing/2014/main" id="{00000000-0008-0000-0000-000019000000}"/>
            </a:ext>
          </a:extLst>
        </xdr:cNvPr>
        <xdr:cNvSpPr/>
      </xdr:nvSpPr>
      <xdr:spPr>
        <a:xfrm>
          <a:off x="7359480" y="2962080"/>
          <a:ext cx="69120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【1.30】</a:t>
          </a:r>
          <a:endParaRPr lang="en-US" sz="900" b="0" strike="noStrike" spc="-1">
            <a:latin typeface="Times New Roman"/>
          </a:endParaRPr>
        </a:p>
      </xdr:txBody>
    </xdr:sp>
    <xdr:clientData/>
  </xdr:twoCellAnchor>
  <xdr:twoCellAnchor>
    <xdr:from>
      <xdr:col>43</xdr:col>
      <xdr:colOff>95400</xdr:colOff>
      <xdr:row>17</xdr:row>
      <xdr:rowOff>0</xdr:rowOff>
    </xdr:from>
    <xdr:to>
      <xdr:col>45</xdr:col>
      <xdr:colOff>261720</xdr:colOff>
      <xdr:row>18</xdr:row>
      <xdr:rowOff>70560</xdr:rowOff>
    </xdr:to>
    <xdr:sp macro="" textlink="">
      <xdr:nvSpPr>
        <xdr:cNvPr id="26" name="CustomShape 1">
          <a:extLst>
            <a:ext uri="{FF2B5EF4-FFF2-40B4-BE49-F238E27FC236}">
              <a16:creationId xmlns:a16="http://schemas.microsoft.com/office/drawing/2014/main" id="{00000000-0008-0000-0000-00001A000000}"/>
            </a:ext>
          </a:extLst>
        </xdr:cNvPr>
        <xdr:cNvSpPr/>
      </xdr:nvSpPr>
      <xdr:spPr>
        <a:xfrm>
          <a:off x="11293560" y="2962080"/>
          <a:ext cx="69084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【261.51】</a:t>
          </a:r>
          <a:endParaRPr lang="en-US" sz="900" b="0" strike="noStrike" spc="-1">
            <a:latin typeface="Times New Roman"/>
          </a:endParaRPr>
        </a:p>
      </xdr:txBody>
    </xdr:sp>
    <xdr:clientData/>
  </xdr:twoCellAnchor>
  <xdr:twoCellAnchor>
    <xdr:from>
      <xdr:col>58</xdr:col>
      <xdr:colOff>95400</xdr:colOff>
      <xdr:row>17</xdr:row>
      <xdr:rowOff>0</xdr:rowOff>
    </xdr:from>
    <xdr:to>
      <xdr:col>60</xdr:col>
      <xdr:colOff>261720</xdr:colOff>
      <xdr:row>18</xdr:row>
      <xdr:rowOff>70560</xdr:rowOff>
    </xdr:to>
    <xdr:sp macro="" textlink="">
      <xdr:nvSpPr>
        <xdr:cNvPr id="27" name="CustomShape 1">
          <a:extLst>
            <a:ext uri="{FF2B5EF4-FFF2-40B4-BE49-F238E27FC236}">
              <a16:creationId xmlns:a16="http://schemas.microsoft.com/office/drawing/2014/main" id="{00000000-0008-0000-0000-00001B000000}"/>
            </a:ext>
          </a:extLst>
        </xdr:cNvPr>
        <xdr:cNvSpPr/>
      </xdr:nvSpPr>
      <xdr:spPr>
        <a:xfrm>
          <a:off x="15227280" y="2962080"/>
          <a:ext cx="69084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【265.16】</a:t>
          </a:r>
          <a:endParaRPr lang="en-US" sz="900" b="0" strike="noStrike" spc="-1">
            <a:latin typeface="Times New Roman"/>
          </a:endParaRPr>
        </a:p>
      </xdr:txBody>
    </xdr:sp>
    <xdr:clientData/>
  </xdr:twoCellAnchor>
  <xdr:twoCellAnchor>
    <xdr:from>
      <xdr:col>58</xdr:col>
      <xdr:colOff>95400</xdr:colOff>
      <xdr:row>39</xdr:row>
      <xdr:rowOff>0</xdr:rowOff>
    </xdr:from>
    <xdr:to>
      <xdr:col>60</xdr:col>
      <xdr:colOff>261720</xdr:colOff>
      <xdr:row>40</xdr:row>
      <xdr:rowOff>70560</xdr:rowOff>
    </xdr:to>
    <xdr:sp macro="" textlink="">
      <xdr:nvSpPr>
        <xdr:cNvPr id="28" name="CustomShape 1">
          <a:extLst>
            <a:ext uri="{FF2B5EF4-FFF2-40B4-BE49-F238E27FC236}">
              <a16:creationId xmlns:a16="http://schemas.microsoft.com/office/drawing/2014/main" id="{00000000-0008-0000-0000-00001C000000}"/>
            </a:ext>
          </a:extLst>
        </xdr:cNvPr>
        <xdr:cNvSpPr/>
      </xdr:nvSpPr>
      <xdr:spPr>
        <a:xfrm>
          <a:off x="15227280" y="6734160"/>
          <a:ext cx="69084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【90.12】</a:t>
          </a:r>
          <a:endParaRPr lang="en-US" sz="900" b="0" strike="noStrike" spc="-1">
            <a:latin typeface="Times New Roman"/>
          </a:endParaRPr>
        </a:p>
      </xdr:txBody>
    </xdr:sp>
    <xdr:clientData/>
  </xdr:twoCellAnchor>
  <xdr:twoCellAnchor>
    <xdr:from>
      <xdr:col>43</xdr:col>
      <xdr:colOff>95400</xdr:colOff>
      <xdr:row>39</xdr:row>
      <xdr:rowOff>9360</xdr:rowOff>
    </xdr:from>
    <xdr:to>
      <xdr:col>45</xdr:col>
      <xdr:colOff>261720</xdr:colOff>
      <xdr:row>40</xdr:row>
      <xdr:rowOff>79920</xdr:rowOff>
    </xdr:to>
    <xdr:sp macro="" textlink="">
      <xdr:nvSpPr>
        <xdr:cNvPr id="29" name="CustomShape 1">
          <a:extLst>
            <a:ext uri="{FF2B5EF4-FFF2-40B4-BE49-F238E27FC236}">
              <a16:creationId xmlns:a16="http://schemas.microsoft.com/office/drawing/2014/main" id="{00000000-0008-0000-0000-00001D000000}"/>
            </a:ext>
          </a:extLst>
        </xdr:cNvPr>
        <xdr:cNvSpPr/>
      </xdr:nvSpPr>
      <xdr:spPr>
        <a:xfrm>
          <a:off x="11293560" y="6743520"/>
          <a:ext cx="69084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【60.29】</a:t>
          </a:r>
          <a:endParaRPr lang="en-US" sz="900" b="0" strike="noStrike" spc="-1">
            <a:latin typeface="Times New Roman"/>
          </a:endParaRPr>
        </a:p>
      </xdr:txBody>
    </xdr:sp>
    <xdr:clientData/>
  </xdr:twoCellAnchor>
  <xdr:twoCellAnchor>
    <xdr:from>
      <xdr:col>28</xdr:col>
      <xdr:colOff>95400</xdr:colOff>
      <xdr:row>39</xdr:row>
      <xdr:rowOff>0</xdr:rowOff>
    </xdr:from>
    <xdr:to>
      <xdr:col>30</xdr:col>
      <xdr:colOff>262080</xdr:colOff>
      <xdr:row>40</xdr:row>
      <xdr:rowOff>70560</xdr:rowOff>
    </xdr:to>
    <xdr:sp macro="" textlink="">
      <xdr:nvSpPr>
        <xdr:cNvPr id="30" name="CustomShape 1">
          <a:extLst>
            <a:ext uri="{FF2B5EF4-FFF2-40B4-BE49-F238E27FC236}">
              <a16:creationId xmlns:a16="http://schemas.microsoft.com/office/drawing/2014/main" id="{00000000-0008-0000-0000-00001E000000}"/>
            </a:ext>
          </a:extLst>
        </xdr:cNvPr>
        <xdr:cNvSpPr/>
      </xdr:nvSpPr>
      <xdr:spPr>
        <a:xfrm>
          <a:off x="7359480" y="6734160"/>
          <a:ext cx="69120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【167.74】</a:t>
          </a:r>
          <a:endParaRPr lang="en-US" sz="900" b="0" strike="noStrike" spc="-1">
            <a:latin typeface="Times New Roman"/>
          </a:endParaRPr>
        </a:p>
      </xdr:txBody>
    </xdr:sp>
    <xdr:clientData/>
  </xdr:twoCellAnchor>
  <xdr:twoCellAnchor>
    <xdr:from>
      <xdr:col>13</xdr:col>
      <xdr:colOff>95400</xdr:colOff>
      <xdr:row>39</xdr:row>
      <xdr:rowOff>0</xdr:rowOff>
    </xdr:from>
    <xdr:to>
      <xdr:col>15</xdr:col>
      <xdr:colOff>262080</xdr:colOff>
      <xdr:row>40</xdr:row>
      <xdr:rowOff>70560</xdr:rowOff>
    </xdr:to>
    <xdr:sp macro="" textlink="">
      <xdr:nvSpPr>
        <xdr:cNvPr id="31" name="CustomShape 1">
          <a:extLst>
            <a:ext uri="{FF2B5EF4-FFF2-40B4-BE49-F238E27FC236}">
              <a16:creationId xmlns:a16="http://schemas.microsoft.com/office/drawing/2014/main" id="{00000000-0008-0000-0000-00001F000000}"/>
            </a:ext>
          </a:extLst>
        </xdr:cNvPr>
        <xdr:cNvSpPr/>
      </xdr:nvSpPr>
      <xdr:spPr>
        <a:xfrm>
          <a:off x="3425760" y="6734160"/>
          <a:ext cx="69120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【102.35】</a:t>
          </a:r>
          <a:endParaRPr lang="en-US" sz="900" b="0" strike="noStrike" spc="-1">
            <a:latin typeface="Times New Roman"/>
          </a:endParaRPr>
        </a:p>
      </xdr:txBody>
    </xdr:sp>
    <xdr:clientData/>
  </xdr:twoCellAnchor>
  <xdr:twoCellAnchor>
    <xdr:from>
      <xdr:col>17</xdr:col>
      <xdr:colOff>95400</xdr:colOff>
      <xdr:row>63</xdr:row>
      <xdr:rowOff>0</xdr:rowOff>
    </xdr:from>
    <xdr:to>
      <xdr:col>19</xdr:col>
      <xdr:colOff>262080</xdr:colOff>
      <xdr:row>64</xdr:row>
      <xdr:rowOff>70560</xdr:rowOff>
    </xdr:to>
    <xdr:sp macro="" textlink="">
      <xdr:nvSpPr>
        <xdr:cNvPr id="32" name="CustomShape 1">
          <a:extLst>
            <a:ext uri="{FF2B5EF4-FFF2-40B4-BE49-F238E27FC236}">
              <a16:creationId xmlns:a16="http://schemas.microsoft.com/office/drawing/2014/main" id="{00000000-0008-0000-0000-000020000000}"/>
            </a:ext>
          </a:extLst>
        </xdr:cNvPr>
        <xdr:cNvSpPr/>
      </xdr:nvSpPr>
      <xdr:spPr>
        <a:xfrm>
          <a:off x="4474800" y="10848960"/>
          <a:ext cx="69120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【50.88】</a:t>
          </a:r>
          <a:endParaRPr lang="en-US" sz="900" b="0" strike="noStrike" spc="-1">
            <a:latin typeface="Times New Roman"/>
          </a:endParaRPr>
        </a:p>
      </xdr:txBody>
    </xdr:sp>
    <xdr:clientData/>
  </xdr:twoCellAnchor>
  <xdr:twoCellAnchor>
    <xdr:from>
      <xdr:col>37</xdr:col>
      <xdr:colOff>112680</xdr:colOff>
      <xdr:row>63</xdr:row>
      <xdr:rowOff>0</xdr:rowOff>
    </xdr:from>
    <xdr:to>
      <xdr:col>40</xdr:col>
      <xdr:colOff>16920</xdr:colOff>
      <xdr:row>64</xdr:row>
      <xdr:rowOff>70560</xdr:rowOff>
    </xdr:to>
    <xdr:sp macro="" textlink="">
      <xdr:nvSpPr>
        <xdr:cNvPr id="33" name="CustomShape 1">
          <a:extLst>
            <a:ext uri="{FF2B5EF4-FFF2-40B4-BE49-F238E27FC236}">
              <a16:creationId xmlns:a16="http://schemas.microsoft.com/office/drawing/2014/main" id="{00000000-0008-0000-0000-000021000000}"/>
            </a:ext>
          </a:extLst>
        </xdr:cNvPr>
        <xdr:cNvSpPr/>
      </xdr:nvSpPr>
      <xdr:spPr>
        <a:xfrm>
          <a:off x="9737280" y="10848960"/>
          <a:ext cx="69084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【22.30】</a:t>
          </a:r>
          <a:endParaRPr lang="en-US" sz="900" b="0" strike="noStrike" spc="-1">
            <a:latin typeface="Times New Roman"/>
          </a:endParaRPr>
        </a:p>
      </xdr:txBody>
    </xdr:sp>
    <xdr:clientData/>
  </xdr:twoCellAnchor>
  <xdr:twoCellAnchor>
    <xdr:from>
      <xdr:col>57</xdr:col>
      <xdr:colOff>95400</xdr:colOff>
      <xdr:row>63</xdr:row>
      <xdr:rowOff>0</xdr:rowOff>
    </xdr:from>
    <xdr:to>
      <xdr:col>59</xdr:col>
      <xdr:colOff>262080</xdr:colOff>
      <xdr:row>64</xdr:row>
      <xdr:rowOff>70560</xdr:rowOff>
    </xdr:to>
    <xdr:sp macro="" textlink="">
      <xdr:nvSpPr>
        <xdr:cNvPr id="34" name="CustomShape 1">
          <a:extLst>
            <a:ext uri="{FF2B5EF4-FFF2-40B4-BE49-F238E27FC236}">
              <a16:creationId xmlns:a16="http://schemas.microsoft.com/office/drawing/2014/main" id="{00000000-0008-0000-0000-000022000000}"/>
            </a:ext>
          </a:extLst>
        </xdr:cNvPr>
        <xdr:cNvSpPr/>
      </xdr:nvSpPr>
      <xdr:spPr>
        <a:xfrm>
          <a:off x="14964840" y="10848960"/>
          <a:ext cx="69120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【0.66】</a:t>
          </a:r>
          <a:endParaRPr lang="en-US" sz="9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topLeftCell="R1" zoomScaleNormal="100" workbookViewId="0">
      <selection activeCell="CB23" sqref="CB23"/>
    </sheetView>
  </sheetViews>
  <sheetFormatPr defaultColWidth="2.625" defaultRowHeight="13.5" x14ac:dyDescent="0.15"/>
  <cols>
    <col min="2" max="62" width="3.75" customWidth="1"/>
    <col min="64" max="78" width="3.5" customWidth="1"/>
    <col min="79" max="79" width="4.5" customWidth="1"/>
    <col min="81" max="82" width="4.5"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宇和島市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3"/>
      <c r="D7" s="33"/>
      <c r="E7" s="33"/>
      <c r="F7" s="33"/>
      <c r="G7" s="33"/>
      <c r="H7" s="33"/>
      <c r="I7" s="34" t="s">
        <v>2</v>
      </c>
      <c r="J7" s="34"/>
      <c r="K7" s="34"/>
      <c r="L7" s="34"/>
      <c r="M7" s="34"/>
      <c r="N7" s="34"/>
      <c r="O7" s="34"/>
      <c r="P7" s="34" t="s">
        <v>3</v>
      </c>
      <c r="Q7" s="34"/>
      <c r="R7" s="34"/>
      <c r="S7" s="34"/>
      <c r="T7" s="34"/>
      <c r="U7" s="34"/>
      <c r="V7" s="34"/>
      <c r="W7" s="34" t="s">
        <v>4</v>
      </c>
      <c r="X7" s="34"/>
      <c r="Y7" s="34"/>
      <c r="Z7" s="34"/>
      <c r="AA7" s="34"/>
      <c r="AB7" s="34"/>
      <c r="AC7" s="34"/>
      <c r="AD7" s="34" t="s">
        <v>5</v>
      </c>
      <c r="AE7" s="34"/>
      <c r="AF7" s="34"/>
      <c r="AG7" s="34"/>
      <c r="AH7" s="34"/>
      <c r="AI7" s="34"/>
      <c r="AJ7" s="34"/>
      <c r="AK7" s="2"/>
      <c r="AL7" s="34" t="s">
        <v>6</v>
      </c>
      <c r="AM7" s="34"/>
      <c r="AN7" s="34"/>
      <c r="AO7" s="34"/>
      <c r="AP7" s="34"/>
      <c r="AQ7" s="34"/>
      <c r="AR7" s="34"/>
      <c r="AS7" s="34"/>
      <c r="AT7" s="33" t="s">
        <v>7</v>
      </c>
      <c r="AU7" s="33"/>
      <c r="AV7" s="33"/>
      <c r="AW7" s="33"/>
      <c r="AX7" s="33"/>
      <c r="AY7" s="33"/>
      <c r="AZ7" s="33"/>
      <c r="BA7" s="33"/>
      <c r="BB7" s="34" t="s">
        <v>8</v>
      </c>
      <c r="BC7" s="34"/>
      <c r="BD7" s="34"/>
      <c r="BE7" s="34"/>
      <c r="BF7" s="34"/>
      <c r="BG7" s="34"/>
      <c r="BH7" s="34"/>
      <c r="BI7" s="34"/>
      <c r="BJ7" s="3"/>
      <c r="BK7" s="3"/>
      <c r="BL7" s="35" t="s">
        <v>9</v>
      </c>
      <c r="BM7" s="35"/>
      <c r="BN7" s="35"/>
      <c r="BO7" s="35"/>
      <c r="BP7" s="35"/>
      <c r="BQ7" s="35"/>
      <c r="BR7" s="35"/>
      <c r="BS7" s="35"/>
      <c r="BT7" s="35"/>
      <c r="BU7" s="35"/>
      <c r="BV7" s="35"/>
      <c r="BW7" s="35"/>
      <c r="BX7" s="35"/>
      <c r="BY7" s="35"/>
    </row>
    <row r="8" spans="1:78" ht="18.75" customHeight="1" x14ac:dyDescent="0.15">
      <c r="A8" s="2"/>
      <c r="B8" s="38" t="str">
        <f>データ!$I$6</f>
        <v>法適用</v>
      </c>
      <c r="C8" s="38"/>
      <c r="D8" s="38"/>
      <c r="E8" s="38"/>
      <c r="F8" s="38"/>
      <c r="G8" s="38"/>
      <c r="H8" s="38"/>
      <c r="I8" s="39" t="str">
        <f>データ!$J$6</f>
        <v>水道事業</v>
      </c>
      <c r="J8" s="39"/>
      <c r="K8" s="39"/>
      <c r="L8" s="39"/>
      <c r="M8" s="39"/>
      <c r="N8" s="39"/>
      <c r="O8" s="39"/>
      <c r="P8" s="39" t="str">
        <f>データ!$K$6</f>
        <v>末端給水事業</v>
      </c>
      <c r="Q8" s="39"/>
      <c r="R8" s="39"/>
      <c r="S8" s="39"/>
      <c r="T8" s="39"/>
      <c r="U8" s="39"/>
      <c r="V8" s="39"/>
      <c r="W8" s="39" t="str">
        <f>データ!$L$6</f>
        <v>A4</v>
      </c>
      <c r="X8" s="39"/>
      <c r="Y8" s="39"/>
      <c r="Z8" s="39"/>
      <c r="AA8" s="39"/>
      <c r="AB8" s="39"/>
      <c r="AC8" s="39"/>
      <c r="AD8" s="39" t="str">
        <f>データ!$M$6</f>
        <v>非設置</v>
      </c>
      <c r="AE8" s="39"/>
      <c r="AF8" s="39"/>
      <c r="AG8" s="39"/>
      <c r="AH8" s="39"/>
      <c r="AI8" s="39"/>
      <c r="AJ8" s="39"/>
      <c r="AK8" s="2"/>
      <c r="AL8" s="40">
        <f>データ!$R$6</f>
        <v>71448</v>
      </c>
      <c r="AM8" s="40"/>
      <c r="AN8" s="40"/>
      <c r="AO8" s="40"/>
      <c r="AP8" s="40"/>
      <c r="AQ8" s="40"/>
      <c r="AR8" s="40"/>
      <c r="AS8" s="40"/>
      <c r="AT8" s="41">
        <f>データ!$S$6</f>
        <v>468.15</v>
      </c>
      <c r="AU8" s="41"/>
      <c r="AV8" s="41"/>
      <c r="AW8" s="41"/>
      <c r="AX8" s="41"/>
      <c r="AY8" s="41"/>
      <c r="AZ8" s="41"/>
      <c r="BA8" s="41"/>
      <c r="BB8" s="42">
        <f>データ!$T$6</f>
        <v>152.62</v>
      </c>
      <c r="BC8" s="42"/>
      <c r="BD8" s="42"/>
      <c r="BE8" s="42"/>
      <c r="BF8" s="42"/>
      <c r="BG8" s="42"/>
      <c r="BH8" s="42"/>
      <c r="BI8" s="42"/>
      <c r="BJ8" s="3"/>
      <c r="BK8" s="3"/>
      <c r="BL8" s="36" t="s">
        <v>10</v>
      </c>
      <c r="BM8" s="36"/>
      <c r="BN8" s="37" t="s">
        <v>11</v>
      </c>
      <c r="BO8" s="37"/>
      <c r="BP8" s="37"/>
      <c r="BQ8" s="37"/>
      <c r="BR8" s="37"/>
      <c r="BS8" s="37"/>
      <c r="BT8" s="37"/>
      <c r="BU8" s="37"/>
      <c r="BV8" s="37"/>
      <c r="BW8" s="37"/>
      <c r="BX8" s="37"/>
      <c r="BY8" s="37"/>
    </row>
    <row r="9" spans="1:78" ht="18.75" customHeight="1" x14ac:dyDescent="0.15">
      <c r="A9" s="2"/>
      <c r="B9" s="33" t="s">
        <v>12</v>
      </c>
      <c r="C9" s="33"/>
      <c r="D9" s="33"/>
      <c r="E9" s="33"/>
      <c r="F9" s="33"/>
      <c r="G9" s="33"/>
      <c r="H9" s="33"/>
      <c r="I9" s="34" t="s">
        <v>13</v>
      </c>
      <c r="J9" s="34"/>
      <c r="K9" s="34"/>
      <c r="L9" s="34"/>
      <c r="M9" s="34"/>
      <c r="N9" s="34"/>
      <c r="O9" s="34"/>
      <c r="P9" s="34" t="s">
        <v>14</v>
      </c>
      <c r="Q9" s="34"/>
      <c r="R9" s="34"/>
      <c r="S9" s="34"/>
      <c r="T9" s="34"/>
      <c r="U9" s="34"/>
      <c r="V9" s="34"/>
      <c r="W9" s="34" t="s">
        <v>15</v>
      </c>
      <c r="X9" s="34"/>
      <c r="Y9" s="34"/>
      <c r="Z9" s="34"/>
      <c r="AA9" s="34"/>
      <c r="AB9" s="34"/>
      <c r="AC9" s="34"/>
      <c r="AD9" s="2"/>
      <c r="AE9" s="2"/>
      <c r="AF9" s="2"/>
      <c r="AG9" s="2"/>
      <c r="AH9" s="2"/>
      <c r="AI9" s="2"/>
      <c r="AJ9" s="2"/>
      <c r="AK9" s="2"/>
      <c r="AL9" s="34" t="s">
        <v>16</v>
      </c>
      <c r="AM9" s="34"/>
      <c r="AN9" s="34"/>
      <c r="AO9" s="34"/>
      <c r="AP9" s="34"/>
      <c r="AQ9" s="34"/>
      <c r="AR9" s="34"/>
      <c r="AS9" s="34"/>
      <c r="AT9" s="33" t="s">
        <v>17</v>
      </c>
      <c r="AU9" s="33"/>
      <c r="AV9" s="33"/>
      <c r="AW9" s="33"/>
      <c r="AX9" s="33"/>
      <c r="AY9" s="33"/>
      <c r="AZ9" s="33"/>
      <c r="BA9" s="33"/>
      <c r="BB9" s="34" t="s">
        <v>18</v>
      </c>
      <c r="BC9" s="34"/>
      <c r="BD9" s="34"/>
      <c r="BE9" s="34"/>
      <c r="BF9" s="34"/>
      <c r="BG9" s="34"/>
      <c r="BH9" s="34"/>
      <c r="BI9" s="34"/>
      <c r="BJ9" s="3"/>
      <c r="BK9" s="3"/>
      <c r="BL9" s="48" t="s">
        <v>19</v>
      </c>
      <c r="BM9" s="48"/>
      <c r="BN9" s="49" t="s">
        <v>20</v>
      </c>
      <c r="BO9" s="49"/>
      <c r="BP9" s="49"/>
      <c r="BQ9" s="49"/>
      <c r="BR9" s="49"/>
      <c r="BS9" s="49"/>
      <c r="BT9" s="49"/>
      <c r="BU9" s="49"/>
      <c r="BV9" s="49"/>
      <c r="BW9" s="49"/>
      <c r="BX9" s="49"/>
      <c r="BY9" s="49"/>
    </row>
    <row r="10" spans="1:78" ht="18.75" customHeight="1" x14ac:dyDescent="0.15">
      <c r="A10" s="2"/>
      <c r="B10" s="41" t="str">
        <f>データ!$N$6</f>
        <v>-</v>
      </c>
      <c r="C10" s="41"/>
      <c r="D10" s="41"/>
      <c r="E10" s="41"/>
      <c r="F10" s="41"/>
      <c r="G10" s="41"/>
      <c r="H10" s="41"/>
      <c r="I10" s="42">
        <f>データ!$O$6</f>
        <v>72.03</v>
      </c>
      <c r="J10" s="42"/>
      <c r="K10" s="42"/>
      <c r="L10" s="42"/>
      <c r="M10" s="42"/>
      <c r="N10" s="42"/>
      <c r="O10" s="42"/>
      <c r="P10" s="42">
        <f>データ!$P$6</f>
        <v>99.42</v>
      </c>
      <c r="Q10" s="42"/>
      <c r="R10" s="42"/>
      <c r="S10" s="42"/>
      <c r="T10" s="42"/>
      <c r="U10" s="42"/>
      <c r="V10" s="42"/>
      <c r="W10" s="40">
        <f>データ!$Q$6</f>
        <v>4833</v>
      </c>
      <c r="X10" s="40"/>
      <c r="Y10" s="40"/>
      <c r="Z10" s="40"/>
      <c r="AA10" s="40"/>
      <c r="AB10" s="40"/>
      <c r="AC10" s="40"/>
      <c r="AD10" s="2"/>
      <c r="AE10" s="2"/>
      <c r="AF10" s="2"/>
      <c r="AG10" s="2"/>
      <c r="AH10" s="2"/>
      <c r="AI10" s="2"/>
      <c r="AJ10" s="2"/>
      <c r="AK10" s="2"/>
      <c r="AL10" s="40">
        <f>データ!$U$6</f>
        <v>71240</v>
      </c>
      <c r="AM10" s="40"/>
      <c r="AN10" s="40"/>
      <c r="AO10" s="40"/>
      <c r="AP10" s="40"/>
      <c r="AQ10" s="40"/>
      <c r="AR10" s="40"/>
      <c r="AS10" s="40"/>
      <c r="AT10" s="41">
        <f>データ!$V$6</f>
        <v>108.33</v>
      </c>
      <c r="AU10" s="41"/>
      <c r="AV10" s="41"/>
      <c r="AW10" s="41"/>
      <c r="AX10" s="41"/>
      <c r="AY10" s="41"/>
      <c r="AZ10" s="41"/>
      <c r="BA10" s="41"/>
      <c r="BB10" s="42">
        <f>データ!$W$6</f>
        <v>657.62</v>
      </c>
      <c r="BC10" s="42"/>
      <c r="BD10" s="42"/>
      <c r="BE10" s="42"/>
      <c r="BF10" s="42"/>
      <c r="BG10" s="42"/>
      <c r="BH10" s="42"/>
      <c r="BI10" s="42"/>
      <c r="BJ10" s="2"/>
      <c r="BK10" s="2"/>
      <c r="BL10" s="43" t="s">
        <v>21</v>
      </c>
      <c r="BM10" s="43"/>
      <c r="BN10" s="44" t="s">
        <v>22</v>
      </c>
      <c r="BO10" s="44"/>
      <c r="BP10" s="44"/>
      <c r="BQ10" s="44"/>
      <c r="BR10" s="44"/>
      <c r="BS10" s="44"/>
      <c r="BT10" s="44"/>
      <c r="BU10" s="44"/>
      <c r="BV10" s="44"/>
      <c r="BW10" s="44"/>
      <c r="BX10" s="44"/>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2"/>
      <c r="BL14" s="47" t="s">
        <v>25</v>
      </c>
      <c r="BM14" s="47"/>
      <c r="BN14" s="47"/>
      <c r="BO14" s="47"/>
      <c r="BP14" s="47"/>
      <c r="BQ14" s="47"/>
      <c r="BR14" s="47"/>
      <c r="BS14" s="47"/>
      <c r="BT14" s="47"/>
      <c r="BU14" s="47"/>
      <c r="BV14" s="47"/>
      <c r="BW14" s="47"/>
      <c r="BX14" s="47"/>
      <c r="BY14" s="47"/>
      <c r="BZ14" s="47"/>
    </row>
    <row r="15" spans="1:78" ht="13.5" customHeight="1" x14ac:dyDescent="0.15">
      <c r="A15" s="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2"/>
      <c r="BL15" s="47"/>
      <c r="BM15" s="47"/>
      <c r="BN15" s="47"/>
      <c r="BO15" s="47"/>
      <c r="BP15" s="47"/>
      <c r="BQ15" s="47"/>
      <c r="BR15" s="47"/>
      <c r="BS15" s="47"/>
      <c r="BT15" s="47"/>
      <c r="BU15" s="47"/>
      <c r="BV15" s="47"/>
      <c r="BW15" s="47"/>
      <c r="BX15" s="47"/>
      <c r="BY15" s="47"/>
      <c r="BZ15" s="4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5" t="s">
        <v>109</v>
      </c>
      <c r="BM16" s="45"/>
      <c r="BN16" s="45"/>
      <c r="BO16" s="45"/>
      <c r="BP16" s="45"/>
      <c r="BQ16" s="45"/>
      <c r="BR16" s="45"/>
      <c r="BS16" s="45"/>
      <c r="BT16" s="45"/>
      <c r="BU16" s="45"/>
      <c r="BV16" s="45"/>
      <c r="BW16" s="45"/>
      <c r="BX16" s="45"/>
      <c r="BY16" s="45"/>
      <c r="BZ16" s="4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5"/>
      <c r="BM17" s="45"/>
      <c r="BN17" s="45"/>
      <c r="BO17" s="45"/>
      <c r="BP17" s="45"/>
      <c r="BQ17" s="45"/>
      <c r="BR17" s="45"/>
      <c r="BS17" s="45"/>
      <c r="BT17" s="45"/>
      <c r="BU17" s="45"/>
      <c r="BV17" s="45"/>
      <c r="BW17" s="45"/>
      <c r="BX17" s="45"/>
      <c r="BY17" s="45"/>
      <c r="BZ17" s="4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5"/>
      <c r="BM18" s="45"/>
      <c r="BN18" s="45"/>
      <c r="BO18" s="45"/>
      <c r="BP18" s="45"/>
      <c r="BQ18" s="45"/>
      <c r="BR18" s="45"/>
      <c r="BS18" s="45"/>
      <c r="BT18" s="45"/>
      <c r="BU18" s="45"/>
      <c r="BV18" s="45"/>
      <c r="BW18" s="45"/>
      <c r="BX18" s="45"/>
      <c r="BY18" s="45"/>
      <c r="BZ18" s="4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5"/>
      <c r="BM19" s="45"/>
      <c r="BN19" s="45"/>
      <c r="BO19" s="45"/>
      <c r="BP19" s="45"/>
      <c r="BQ19" s="45"/>
      <c r="BR19" s="45"/>
      <c r="BS19" s="45"/>
      <c r="BT19" s="45"/>
      <c r="BU19" s="45"/>
      <c r="BV19" s="45"/>
      <c r="BW19" s="45"/>
      <c r="BX19" s="45"/>
      <c r="BY19" s="45"/>
      <c r="BZ19" s="4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5"/>
      <c r="BM20" s="45"/>
      <c r="BN20" s="45"/>
      <c r="BO20" s="45"/>
      <c r="BP20" s="45"/>
      <c r="BQ20" s="45"/>
      <c r="BR20" s="45"/>
      <c r="BS20" s="45"/>
      <c r="BT20" s="45"/>
      <c r="BU20" s="45"/>
      <c r="BV20" s="45"/>
      <c r="BW20" s="45"/>
      <c r="BX20" s="45"/>
      <c r="BY20" s="45"/>
      <c r="BZ20" s="4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5"/>
      <c r="BM21" s="45"/>
      <c r="BN21" s="45"/>
      <c r="BO21" s="45"/>
      <c r="BP21" s="45"/>
      <c r="BQ21" s="45"/>
      <c r="BR21" s="45"/>
      <c r="BS21" s="45"/>
      <c r="BT21" s="45"/>
      <c r="BU21" s="45"/>
      <c r="BV21" s="45"/>
      <c r="BW21" s="45"/>
      <c r="BX21" s="45"/>
      <c r="BY21" s="45"/>
      <c r="BZ21" s="4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5"/>
      <c r="BM22" s="45"/>
      <c r="BN22" s="45"/>
      <c r="BO22" s="45"/>
      <c r="BP22" s="45"/>
      <c r="BQ22" s="45"/>
      <c r="BR22" s="45"/>
      <c r="BS22" s="45"/>
      <c r="BT22" s="45"/>
      <c r="BU22" s="45"/>
      <c r="BV22" s="45"/>
      <c r="BW22" s="45"/>
      <c r="BX22" s="45"/>
      <c r="BY22" s="45"/>
      <c r="BZ22" s="4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5"/>
      <c r="BM23" s="45"/>
      <c r="BN23" s="45"/>
      <c r="BO23" s="45"/>
      <c r="BP23" s="45"/>
      <c r="BQ23" s="45"/>
      <c r="BR23" s="45"/>
      <c r="BS23" s="45"/>
      <c r="BT23" s="45"/>
      <c r="BU23" s="45"/>
      <c r="BV23" s="45"/>
      <c r="BW23" s="45"/>
      <c r="BX23" s="45"/>
      <c r="BY23" s="45"/>
      <c r="BZ23" s="4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5"/>
      <c r="BM24" s="45"/>
      <c r="BN24" s="45"/>
      <c r="BO24" s="45"/>
      <c r="BP24" s="45"/>
      <c r="BQ24" s="45"/>
      <c r="BR24" s="45"/>
      <c r="BS24" s="45"/>
      <c r="BT24" s="45"/>
      <c r="BU24" s="45"/>
      <c r="BV24" s="45"/>
      <c r="BW24" s="45"/>
      <c r="BX24" s="45"/>
      <c r="BY24" s="45"/>
      <c r="BZ24" s="4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5"/>
      <c r="BM25" s="45"/>
      <c r="BN25" s="45"/>
      <c r="BO25" s="45"/>
      <c r="BP25" s="45"/>
      <c r="BQ25" s="45"/>
      <c r="BR25" s="45"/>
      <c r="BS25" s="45"/>
      <c r="BT25" s="45"/>
      <c r="BU25" s="45"/>
      <c r="BV25" s="45"/>
      <c r="BW25" s="45"/>
      <c r="BX25" s="45"/>
      <c r="BY25" s="45"/>
      <c r="BZ25" s="4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5"/>
      <c r="BM26" s="45"/>
      <c r="BN26" s="45"/>
      <c r="BO26" s="45"/>
      <c r="BP26" s="45"/>
      <c r="BQ26" s="45"/>
      <c r="BR26" s="45"/>
      <c r="BS26" s="45"/>
      <c r="BT26" s="45"/>
      <c r="BU26" s="45"/>
      <c r="BV26" s="45"/>
      <c r="BW26" s="45"/>
      <c r="BX26" s="45"/>
      <c r="BY26" s="45"/>
      <c r="BZ26" s="4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5"/>
      <c r="BM27" s="45"/>
      <c r="BN27" s="45"/>
      <c r="BO27" s="45"/>
      <c r="BP27" s="45"/>
      <c r="BQ27" s="45"/>
      <c r="BR27" s="45"/>
      <c r="BS27" s="45"/>
      <c r="BT27" s="45"/>
      <c r="BU27" s="45"/>
      <c r="BV27" s="45"/>
      <c r="BW27" s="45"/>
      <c r="BX27" s="45"/>
      <c r="BY27" s="45"/>
      <c r="BZ27" s="4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5"/>
      <c r="BM28" s="45"/>
      <c r="BN28" s="45"/>
      <c r="BO28" s="45"/>
      <c r="BP28" s="45"/>
      <c r="BQ28" s="45"/>
      <c r="BR28" s="45"/>
      <c r="BS28" s="45"/>
      <c r="BT28" s="45"/>
      <c r="BU28" s="45"/>
      <c r="BV28" s="45"/>
      <c r="BW28" s="45"/>
      <c r="BX28" s="45"/>
      <c r="BY28" s="45"/>
      <c r="BZ28" s="4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5"/>
      <c r="BM29" s="45"/>
      <c r="BN29" s="45"/>
      <c r="BO29" s="45"/>
      <c r="BP29" s="45"/>
      <c r="BQ29" s="45"/>
      <c r="BR29" s="45"/>
      <c r="BS29" s="45"/>
      <c r="BT29" s="45"/>
      <c r="BU29" s="45"/>
      <c r="BV29" s="45"/>
      <c r="BW29" s="45"/>
      <c r="BX29" s="45"/>
      <c r="BY29" s="45"/>
      <c r="BZ29" s="4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5"/>
      <c r="BM30" s="45"/>
      <c r="BN30" s="45"/>
      <c r="BO30" s="45"/>
      <c r="BP30" s="45"/>
      <c r="BQ30" s="45"/>
      <c r="BR30" s="45"/>
      <c r="BS30" s="45"/>
      <c r="BT30" s="45"/>
      <c r="BU30" s="45"/>
      <c r="BV30" s="45"/>
      <c r="BW30" s="45"/>
      <c r="BX30" s="45"/>
      <c r="BY30" s="45"/>
      <c r="BZ30" s="4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5"/>
      <c r="BM31" s="45"/>
      <c r="BN31" s="45"/>
      <c r="BO31" s="45"/>
      <c r="BP31" s="45"/>
      <c r="BQ31" s="45"/>
      <c r="BR31" s="45"/>
      <c r="BS31" s="45"/>
      <c r="BT31" s="45"/>
      <c r="BU31" s="45"/>
      <c r="BV31" s="45"/>
      <c r="BW31" s="45"/>
      <c r="BX31" s="45"/>
      <c r="BY31" s="45"/>
      <c r="BZ31" s="4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5"/>
      <c r="BM32" s="45"/>
      <c r="BN32" s="45"/>
      <c r="BO32" s="45"/>
      <c r="BP32" s="45"/>
      <c r="BQ32" s="45"/>
      <c r="BR32" s="45"/>
      <c r="BS32" s="45"/>
      <c r="BT32" s="45"/>
      <c r="BU32" s="45"/>
      <c r="BV32" s="45"/>
      <c r="BW32" s="45"/>
      <c r="BX32" s="45"/>
      <c r="BY32" s="45"/>
      <c r="BZ32" s="4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5"/>
      <c r="BM33" s="45"/>
      <c r="BN33" s="45"/>
      <c r="BO33" s="45"/>
      <c r="BP33" s="45"/>
      <c r="BQ33" s="45"/>
      <c r="BR33" s="45"/>
      <c r="BS33" s="45"/>
      <c r="BT33" s="45"/>
      <c r="BU33" s="45"/>
      <c r="BV33" s="45"/>
      <c r="BW33" s="45"/>
      <c r="BX33" s="45"/>
      <c r="BY33" s="45"/>
      <c r="BZ33" s="4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5"/>
      <c r="BM34" s="45"/>
      <c r="BN34" s="45"/>
      <c r="BO34" s="45"/>
      <c r="BP34" s="45"/>
      <c r="BQ34" s="45"/>
      <c r="BR34" s="45"/>
      <c r="BS34" s="45"/>
      <c r="BT34" s="45"/>
      <c r="BU34" s="45"/>
      <c r="BV34" s="45"/>
      <c r="BW34" s="45"/>
      <c r="BX34" s="45"/>
      <c r="BY34" s="45"/>
      <c r="BZ34" s="4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5"/>
      <c r="BM35" s="45"/>
      <c r="BN35" s="45"/>
      <c r="BO35" s="45"/>
      <c r="BP35" s="45"/>
      <c r="BQ35" s="45"/>
      <c r="BR35" s="45"/>
      <c r="BS35" s="45"/>
      <c r="BT35" s="45"/>
      <c r="BU35" s="45"/>
      <c r="BV35" s="45"/>
      <c r="BW35" s="45"/>
      <c r="BX35" s="45"/>
      <c r="BY35" s="45"/>
      <c r="BZ35" s="4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5"/>
      <c r="BM36" s="45"/>
      <c r="BN36" s="45"/>
      <c r="BO36" s="45"/>
      <c r="BP36" s="45"/>
      <c r="BQ36" s="45"/>
      <c r="BR36" s="45"/>
      <c r="BS36" s="45"/>
      <c r="BT36" s="45"/>
      <c r="BU36" s="45"/>
      <c r="BV36" s="45"/>
      <c r="BW36" s="45"/>
      <c r="BX36" s="45"/>
      <c r="BY36" s="45"/>
      <c r="BZ36" s="4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5"/>
      <c r="BM37" s="45"/>
      <c r="BN37" s="45"/>
      <c r="BO37" s="45"/>
      <c r="BP37" s="45"/>
      <c r="BQ37" s="45"/>
      <c r="BR37" s="45"/>
      <c r="BS37" s="45"/>
      <c r="BT37" s="45"/>
      <c r="BU37" s="45"/>
      <c r="BV37" s="45"/>
      <c r="BW37" s="45"/>
      <c r="BX37" s="45"/>
      <c r="BY37" s="45"/>
      <c r="BZ37" s="4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5"/>
      <c r="BM38" s="45"/>
      <c r="BN38" s="45"/>
      <c r="BO38" s="45"/>
      <c r="BP38" s="45"/>
      <c r="BQ38" s="45"/>
      <c r="BR38" s="45"/>
      <c r="BS38" s="45"/>
      <c r="BT38" s="45"/>
      <c r="BU38" s="45"/>
      <c r="BV38" s="45"/>
      <c r="BW38" s="45"/>
      <c r="BX38" s="45"/>
      <c r="BY38" s="45"/>
      <c r="BZ38" s="4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5"/>
      <c r="BM39" s="45"/>
      <c r="BN39" s="45"/>
      <c r="BO39" s="45"/>
      <c r="BP39" s="45"/>
      <c r="BQ39" s="45"/>
      <c r="BR39" s="45"/>
      <c r="BS39" s="45"/>
      <c r="BT39" s="45"/>
      <c r="BU39" s="45"/>
      <c r="BV39" s="45"/>
      <c r="BW39" s="45"/>
      <c r="BX39" s="45"/>
      <c r="BY39" s="45"/>
      <c r="BZ39" s="4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5"/>
      <c r="BM40" s="45"/>
      <c r="BN40" s="45"/>
      <c r="BO40" s="45"/>
      <c r="BP40" s="45"/>
      <c r="BQ40" s="45"/>
      <c r="BR40" s="45"/>
      <c r="BS40" s="45"/>
      <c r="BT40" s="45"/>
      <c r="BU40" s="45"/>
      <c r="BV40" s="45"/>
      <c r="BW40" s="45"/>
      <c r="BX40" s="45"/>
      <c r="BY40" s="45"/>
      <c r="BZ40" s="4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5"/>
      <c r="BM41" s="45"/>
      <c r="BN41" s="45"/>
      <c r="BO41" s="45"/>
      <c r="BP41" s="45"/>
      <c r="BQ41" s="45"/>
      <c r="BR41" s="45"/>
      <c r="BS41" s="45"/>
      <c r="BT41" s="45"/>
      <c r="BU41" s="45"/>
      <c r="BV41" s="45"/>
      <c r="BW41" s="45"/>
      <c r="BX41" s="45"/>
      <c r="BY41" s="45"/>
      <c r="BZ41" s="4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5"/>
      <c r="BM42" s="45"/>
      <c r="BN42" s="45"/>
      <c r="BO42" s="45"/>
      <c r="BP42" s="45"/>
      <c r="BQ42" s="45"/>
      <c r="BR42" s="45"/>
      <c r="BS42" s="45"/>
      <c r="BT42" s="45"/>
      <c r="BU42" s="45"/>
      <c r="BV42" s="45"/>
      <c r="BW42" s="45"/>
      <c r="BX42" s="45"/>
      <c r="BY42" s="45"/>
      <c r="BZ42" s="4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5"/>
      <c r="BM43" s="45"/>
      <c r="BN43" s="45"/>
      <c r="BO43" s="45"/>
      <c r="BP43" s="45"/>
      <c r="BQ43" s="45"/>
      <c r="BR43" s="45"/>
      <c r="BS43" s="45"/>
      <c r="BT43" s="45"/>
      <c r="BU43" s="45"/>
      <c r="BV43" s="45"/>
      <c r="BW43" s="45"/>
      <c r="BX43" s="45"/>
      <c r="BY43" s="45"/>
      <c r="BZ43" s="4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5"/>
      <c r="BM44" s="45"/>
      <c r="BN44" s="45"/>
      <c r="BO44" s="45"/>
      <c r="BP44" s="45"/>
      <c r="BQ44" s="45"/>
      <c r="BR44" s="45"/>
      <c r="BS44" s="45"/>
      <c r="BT44" s="45"/>
      <c r="BU44" s="45"/>
      <c r="BV44" s="45"/>
      <c r="BW44" s="45"/>
      <c r="BX44" s="45"/>
      <c r="BY44" s="45"/>
      <c r="BZ44" s="4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7" t="s">
        <v>26</v>
      </c>
      <c r="BM45" s="47"/>
      <c r="BN45" s="47"/>
      <c r="BO45" s="47"/>
      <c r="BP45" s="47"/>
      <c r="BQ45" s="47"/>
      <c r="BR45" s="47"/>
      <c r="BS45" s="47"/>
      <c r="BT45" s="47"/>
      <c r="BU45" s="47"/>
      <c r="BV45" s="47"/>
      <c r="BW45" s="47"/>
      <c r="BX45" s="47"/>
      <c r="BY45" s="47"/>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7"/>
      <c r="BN46" s="47"/>
      <c r="BO46" s="47"/>
      <c r="BP46" s="47"/>
      <c r="BQ46" s="47"/>
      <c r="BR46" s="47"/>
      <c r="BS46" s="47"/>
      <c r="BT46" s="47"/>
      <c r="BU46" s="47"/>
      <c r="BV46" s="47"/>
      <c r="BW46" s="47"/>
      <c r="BX46" s="47"/>
      <c r="BY46" s="47"/>
      <c r="BZ46" s="4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5" t="s">
        <v>108</v>
      </c>
      <c r="BM47" s="45"/>
      <c r="BN47" s="45"/>
      <c r="BO47" s="45"/>
      <c r="BP47" s="45"/>
      <c r="BQ47" s="45"/>
      <c r="BR47" s="45"/>
      <c r="BS47" s="45"/>
      <c r="BT47" s="45"/>
      <c r="BU47" s="45"/>
      <c r="BV47" s="45"/>
      <c r="BW47" s="45"/>
      <c r="BX47" s="45"/>
      <c r="BY47" s="45"/>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5"/>
      <c r="BM48" s="45"/>
      <c r="BN48" s="45"/>
      <c r="BO48" s="45"/>
      <c r="BP48" s="45"/>
      <c r="BQ48" s="45"/>
      <c r="BR48" s="45"/>
      <c r="BS48" s="45"/>
      <c r="BT48" s="45"/>
      <c r="BU48" s="45"/>
      <c r="BV48" s="45"/>
      <c r="BW48" s="45"/>
      <c r="BX48" s="45"/>
      <c r="BY48" s="45"/>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5"/>
      <c r="BM49" s="45"/>
      <c r="BN49" s="45"/>
      <c r="BO49" s="45"/>
      <c r="BP49" s="45"/>
      <c r="BQ49" s="45"/>
      <c r="BR49" s="45"/>
      <c r="BS49" s="45"/>
      <c r="BT49" s="45"/>
      <c r="BU49" s="45"/>
      <c r="BV49" s="45"/>
      <c r="BW49" s="45"/>
      <c r="BX49" s="45"/>
      <c r="BY49" s="45"/>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5"/>
      <c r="BM50" s="45"/>
      <c r="BN50" s="45"/>
      <c r="BO50" s="45"/>
      <c r="BP50" s="45"/>
      <c r="BQ50" s="45"/>
      <c r="BR50" s="45"/>
      <c r="BS50" s="45"/>
      <c r="BT50" s="45"/>
      <c r="BU50" s="45"/>
      <c r="BV50" s="45"/>
      <c r="BW50" s="45"/>
      <c r="BX50" s="45"/>
      <c r="BY50" s="45"/>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5"/>
      <c r="BM51" s="45"/>
      <c r="BN51" s="45"/>
      <c r="BO51" s="45"/>
      <c r="BP51" s="45"/>
      <c r="BQ51" s="45"/>
      <c r="BR51" s="45"/>
      <c r="BS51" s="45"/>
      <c r="BT51" s="45"/>
      <c r="BU51" s="45"/>
      <c r="BV51" s="45"/>
      <c r="BW51" s="45"/>
      <c r="BX51" s="45"/>
      <c r="BY51" s="45"/>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5"/>
      <c r="BM52" s="45"/>
      <c r="BN52" s="45"/>
      <c r="BO52" s="45"/>
      <c r="BP52" s="45"/>
      <c r="BQ52" s="45"/>
      <c r="BR52" s="45"/>
      <c r="BS52" s="45"/>
      <c r="BT52" s="45"/>
      <c r="BU52" s="45"/>
      <c r="BV52" s="45"/>
      <c r="BW52" s="45"/>
      <c r="BX52" s="45"/>
      <c r="BY52" s="45"/>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5"/>
      <c r="BM53" s="45"/>
      <c r="BN53" s="45"/>
      <c r="BO53" s="45"/>
      <c r="BP53" s="45"/>
      <c r="BQ53" s="45"/>
      <c r="BR53" s="45"/>
      <c r="BS53" s="45"/>
      <c r="BT53" s="45"/>
      <c r="BU53" s="45"/>
      <c r="BV53" s="45"/>
      <c r="BW53" s="45"/>
      <c r="BX53" s="45"/>
      <c r="BY53" s="45"/>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5"/>
      <c r="BM54" s="45"/>
      <c r="BN54" s="45"/>
      <c r="BO54" s="45"/>
      <c r="BP54" s="45"/>
      <c r="BQ54" s="45"/>
      <c r="BR54" s="45"/>
      <c r="BS54" s="45"/>
      <c r="BT54" s="45"/>
      <c r="BU54" s="45"/>
      <c r="BV54" s="45"/>
      <c r="BW54" s="45"/>
      <c r="BX54" s="45"/>
      <c r="BY54" s="45"/>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5"/>
      <c r="BM55" s="45"/>
      <c r="BN55" s="45"/>
      <c r="BO55" s="45"/>
      <c r="BP55" s="45"/>
      <c r="BQ55" s="45"/>
      <c r="BR55" s="45"/>
      <c r="BS55" s="45"/>
      <c r="BT55" s="45"/>
      <c r="BU55" s="45"/>
      <c r="BV55" s="45"/>
      <c r="BW55" s="45"/>
      <c r="BX55" s="45"/>
      <c r="BY55" s="45"/>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5"/>
      <c r="BM56" s="45"/>
      <c r="BN56" s="45"/>
      <c r="BO56" s="45"/>
      <c r="BP56" s="45"/>
      <c r="BQ56" s="45"/>
      <c r="BR56" s="45"/>
      <c r="BS56" s="45"/>
      <c r="BT56" s="45"/>
      <c r="BU56" s="45"/>
      <c r="BV56" s="45"/>
      <c r="BW56" s="45"/>
      <c r="BX56" s="45"/>
      <c r="BY56" s="45"/>
      <c r="BZ56" s="4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5"/>
      <c r="BM57" s="45"/>
      <c r="BN57" s="45"/>
      <c r="BO57" s="45"/>
      <c r="BP57" s="45"/>
      <c r="BQ57" s="45"/>
      <c r="BR57" s="45"/>
      <c r="BS57" s="45"/>
      <c r="BT57" s="45"/>
      <c r="BU57" s="45"/>
      <c r="BV57" s="45"/>
      <c r="BW57" s="45"/>
      <c r="BX57" s="45"/>
      <c r="BY57" s="45"/>
      <c r="BZ57" s="4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5"/>
      <c r="BM58" s="45"/>
      <c r="BN58" s="45"/>
      <c r="BO58" s="45"/>
      <c r="BP58" s="45"/>
      <c r="BQ58" s="45"/>
      <c r="BR58" s="45"/>
      <c r="BS58" s="45"/>
      <c r="BT58" s="45"/>
      <c r="BU58" s="45"/>
      <c r="BV58" s="45"/>
      <c r="BW58" s="45"/>
      <c r="BX58" s="45"/>
      <c r="BY58" s="45"/>
      <c r="BZ58" s="4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5"/>
      <c r="BM59" s="45"/>
      <c r="BN59" s="45"/>
      <c r="BO59" s="45"/>
      <c r="BP59" s="45"/>
      <c r="BQ59" s="45"/>
      <c r="BR59" s="45"/>
      <c r="BS59" s="45"/>
      <c r="BT59" s="45"/>
      <c r="BU59" s="45"/>
      <c r="BV59" s="45"/>
      <c r="BW59" s="45"/>
      <c r="BX59" s="45"/>
      <c r="BY59" s="45"/>
      <c r="BZ59" s="45"/>
    </row>
    <row r="60" spans="1:78" ht="13.5" customHeight="1" x14ac:dyDescent="0.15">
      <c r="A60" s="2"/>
      <c r="B60" s="46"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2"/>
      <c r="BL60" s="45"/>
      <c r="BM60" s="45"/>
      <c r="BN60" s="45"/>
      <c r="BO60" s="45"/>
      <c r="BP60" s="45"/>
      <c r="BQ60" s="45"/>
      <c r="BR60" s="45"/>
      <c r="BS60" s="45"/>
      <c r="BT60" s="45"/>
      <c r="BU60" s="45"/>
      <c r="BV60" s="45"/>
      <c r="BW60" s="45"/>
      <c r="BX60" s="45"/>
      <c r="BY60" s="45"/>
      <c r="BZ60" s="45"/>
    </row>
    <row r="61" spans="1:78" ht="13.5" customHeight="1" x14ac:dyDescent="0.15">
      <c r="A61" s="2"/>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2"/>
      <c r="BL61" s="45"/>
      <c r="BM61" s="45"/>
      <c r="BN61" s="45"/>
      <c r="BO61" s="45"/>
      <c r="BP61" s="45"/>
      <c r="BQ61" s="45"/>
      <c r="BR61" s="45"/>
      <c r="BS61" s="45"/>
      <c r="BT61" s="45"/>
      <c r="BU61" s="45"/>
      <c r="BV61" s="45"/>
      <c r="BW61" s="45"/>
      <c r="BX61" s="45"/>
      <c r="BY61" s="45"/>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5"/>
      <c r="BM62" s="45"/>
      <c r="BN62" s="45"/>
      <c r="BO62" s="45"/>
      <c r="BP62" s="45"/>
      <c r="BQ62" s="45"/>
      <c r="BR62" s="45"/>
      <c r="BS62" s="45"/>
      <c r="BT62" s="45"/>
      <c r="BU62" s="45"/>
      <c r="BV62" s="45"/>
      <c r="BW62" s="45"/>
      <c r="BX62" s="45"/>
      <c r="BY62" s="45"/>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5"/>
      <c r="BM63" s="45"/>
      <c r="BN63" s="45"/>
      <c r="BO63" s="45"/>
      <c r="BP63" s="45"/>
      <c r="BQ63" s="45"/>
      <c r="BR63" s="45"/>
      <c r="BS63" s="45"/>
      <c r="BT63" s="45"/>
      <c r="BU63" s="45"/>
      <c r="BV63" s="45"/>
      <c r="BW63" s="45"/>
      <c r="BX63" s="45"/>
      <c r="BY63" s="45"/>
      <c r="BZ63" s="4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7" t="s">
        <v>28</v>
      </c>
      <c r="BM64" s="47"/>
      <c r="BN64" s="47"/>
      <c r="BO64" s="47"/>
      <c r="BP64" s="47"/>
      <c r="BQ64" s="47"/>
      <c r="BR64" s="47"/>
      <c r="BS64" s="47"/>
      <c r="BT64" s="47"/>
      <c r="BU64" s="47"/>
      <c r="BV64" s="47"/>
      <c r="BW64" s="47"/>
      <c r="BX64" s="47"/>
      <c r="BY64" s="47"/>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7"/>
      <c r="BN65" s="47"/>
      <c r="BO65" s="47"/>
      <c r="BP65" s="47"/>
      <c r="BQ65" s="47"/>
      <c r="BR65" s="47"/>
      <c r="BS65" s="47"/>
      <c r="BT65" s="47"/>
      <c r="BU65" s="47"/>
      <c r="BV65" s="47"/>
      <c r="BW65" s="47"/>
      <c r="BX65" s="47"/>
      <c r="BY65" s="47"/>
      <c r="BZ65" s="4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0" t="s">
        <v>107</v>
      </c>
      <c r="BM66" s="50"/>
      <c r="BN66" s="50"/>
      <c r="BO66" s="50"/>
      <c r="BP66" s="50"/>
      <c r="BQ66" s="50"/>
      <c r="BR66" s="50"/>
      <c r="BS66" s="50"/>
      <c r="BT66" s="50"/>
      <c r="BU66" s="50"/>
      <c r="BV66" s="50"/>
      <c r="BW66" s="50"/>
      <c r="BX66" s="50"/>
      <c r="BY66" s="50"/>
      <c r="BZ66" s="5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0"/>
      <c r="BM67" s="50"/>
      <c r="BN67" s="50"/>
      <c r="BO67" s="50"/>
      <c r="BP67" s="50"/>
      <c r="BQ67" s="50"/>
      <c r="BR67" s="50"/>
      <c r="BS67" s="50"/>
      <c r="BT67" s="50"/>
      <c r="BU67" s="50"/>
      <c r="BV67" s="50"/>
      <c r="BW67" s="50"/>
      <c r="BX67" s="50"/>
      <c r="BY67" s="50"/>
      <c r="BZ67" s="5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0"/>
      <c r="BM68" s="50"/>
      <c r="BN68" s="50"/>
      <c r="BO68" s="50"/>
      <c r="BP68" s="50"/>
      <c r="BQ68" s="50"/>
      <c r="BR68" s="50"/>
      <c r="BS68" s="50"/>
      <c r="BT68" s="50"/>
      <c r="BU68" s="50"/>
      <c r="BV68" s="50"/>
      <c r="BW68" s="50"/>
      <c r="BX68" s="50"/>
      <c r="BY68" s="50"/>
      <c r="BZ68" s="5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0"/>
      <c r="BM69" s="50"/>
      <c r="BN69" s="50"/>
      <c r="BO69" s="50"/>
      <c r="BP69" s="50"/>
      <c r="BQ69" s="50"/>
      <c r="BR69" s="50"/>
      <c r="BS69" s="50"/>
      <c r="BT69" s="50"/>
      <c r="BU69" s="50"/>
      <c r="BV69" s="50"/>
      <c r="BW69" s="50"/>
      <c r="BX69" s="50"/>
      <c r="BY69" s="50"/>
      <c r="BZ69" s="5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0"/>
      <c r="BM70" s="50"/>
      <c r="BN70" s="50"/>
      <c r="BO70" s="50"/>
      <c r="BP70" s="50"/>
      <c r="BQ70" s="50"/>
      <c r="BR70" s="50"/>
      <c r="BS70" s="50"/>
      <c r="BT70" s="50"/>
      <c r="BU70" s="50"/>
      <c r="BV70" s="50"/>
      <c r="BW70" s="50"/>
      <c r="BX70" s="50"/>
      <c r="BY70" s="50"/>
      <c r="BZ70" s="5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0"/>
      <c r="BM71" s="50"/>
      <c r="BN71" s="50"/>
      <c r="BO71" s="50"/>
      <c r="BP71" s="50"/>
      <c r="BQ71" s="50"/>
      <c r="BR71" s="50"/>
      <c r="BS71" s="50"/>
      <c r="BT71" s="50"/>
      <c r="BU71" s="50"/>
      <c r="BV71" s="50"/>
      <c r="BW71" s="50"/>
      <c r="BX71" s="50"/>
      <c r="BY71" s="50"/>
      <c r="BZ71" s="5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0"/>
      <c r="BM72" s="50"/>
      <c r="BN72" s="50"/>
      <c r="BO72" s="50"/>
      <c r="BP72" s="50"/>
      <c r="BQ72" s="50"/>
      <c r="BR72" s="50"/>
      <c r="BS72" s="50"/>
      <c r="BT72" s="50"/>
      <c r="BU72" s="50"/>
      <c r="BV72" s="50"/>
      <c r="BW72" s="50"/>
      <c r="BX72" s="50"/>
      <c r="BY72" s="50"/>
      <c r="BZ72" s="5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0"/>
      <c r="BM73" s="50"/>
      <c r="BN73" s="50"/>
      <c r="BO73" s="50"/>
      <c r="BP73" s="50"/>
      <c r="BQ73" s="50"/>
      <c r="BR73" s="50"/>
      <c r="BS73" s="50"/>
      <c r="BT73" s="50"/>
      <c r="BU73" s="50"/>
      <c r="BV73" s="50"/>
      <c r="BW73" s="50"/>
      <c r="BX73" s="50"/>
      <c r="BY73" s="50"/>
      <c r="BZ73" s="5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0"/>
      <c r="BM74" s="50"/>
      <c r="BN74" s="50"/>
      <c r="BO74" s="50"/>
      <c r="BP74" s="50"/>
      <c r="BQ74" s="50"/>
      <c r="BR74" s="50"/>
      <c r="BS74" s="50"/>
      <c r="BT74" s="50"/>
      <c r="BU74" s="50"/>
      <c r="BV74" s="50"/>
      <c r="BW74" s="50"/>
      <c r="BX74" s="50"/>
      <c r="BY74" s="50"/>
      <c r="BZ74" s="5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0"/>
      <c r="BM75" s="50"/>
      <c r="BN75" s="50"/>
      <c r="BO75" s="50"/>
      <c r="BP75" s="50"/>
      <c r="BQ75" s="50"/>
      <c r="BR75" s="50"/>
      <c r="BS75" s="50"/>
      <c r="BT75" s="50"/>
      <c r="BU75" s="50"/>
      <c r="BV75" s="50"/>
      <c r="BW75" s="50"/>
      <c r="BX75" s="50"/>
      <c r="BY75" s="50"/>
      <c r="BZ75" s="5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0"/>
      <c r="BM76" s="50"/>
      <c r="BN76" s="50"/>
      <c r="BO76" s="50"/>
      <c r="BP76" s="50"/>
      <c r="BQ76" s="50"/>
      <c r="BR76" s="50"/>
      <c r="BS76" s="50"/>
      <c r="BT76" s="50"/>
      <c r="BU76" s="50"/>
      <c r="BV76" s="50"/>
      <c r="BW76" s="50"/>
      <c r="BX76" s="50"/>
      <c r="BY76" s="50"/>
      <c r="BZ76" s="5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0"/>
      <c r="BM77" s="50"/>
      <c r="BN77" s="50"/>
      <c r="BO77" s="50"/>
      <c r="BP77" s="50"/>
      <c r="BQ77" s="50"/>
      <c r="BR77" s="50"/>
      <c r="BS77" s="50"/>
      <c r="BT77" s="50"/>
      <c r="BU77" s="50"/>
      <c r="BV77" s="50"/>
      <c r="BW77" s="50"/>
      <c r="BX77" s="50"/>
      <c r="BY77" s="50"/>
      <c r="BZ77" s="5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0"/>
      <c r="BM78" s="50"/>
      <c r="BN78" s="50"/>
      <c r="BO78" s="50"/>
      <c r="BP78" s="50"/>
      <c r="BQ78" s="50"/>
      <c r="BR78" s="50"/>
      <c r="BS78" s="50"/>
      <c r="BT78" s="50"/>
      <c r="BU78" s="50"/>
      <c r="BV78" s="50"/>
      <c r="BW78" s="50"/>
      <c r="BX78" s="50"/>
      <c r="BY78" s="50"/>
      <c r="BZ78" s="5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0"/>
      <c r="BM79" s="50"/>
      <c r="BN79" s="50"/>
      <c r="BO79" s="50"/>
      <c r="BP79" s="50"/>
      <c r="BQ79" s="50"/>
      <c r="BR79" s="50"/>
      <c r="BS79" s="50"/>
      <c r="BT79" s="50"/>
      <c r="BU79" s="50"/>
      <c r="BV79" s="50"/>
      <c r="BW79" s="50"/>
      <c r="BX79" s="50"/>
      <c r="BY79" s="50"/>
      <c r="BZ79" s="5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0"/>
      <c r="BM80" s="50"/>
      <c r="BN80" s="50"/>
      <c r="BO80" s="50"/>
      <c r="BP80" s="50"/>
      <c r="BQ80" s="50"/>
      <c r="BR80" s="50"/>
      <c r="BS80" s="50"/>
      <c r="BT80" s="50"/>
      <c r="BU80" s="50"/>
      <c r="BV80" s="50"/>
      <c r="BW80" s="50"/>
      <c r="BX80" s="50"/>
      <c r="BY80" s="50"/>
      <c r="BZ80" s="5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0"/>
      <c r="BM81" s="50"/>
      <c r="BN81" s="50"/>
      <c r="BO81" s="50"/>
      <c r="BP81" s="50"/>
      <c r="BQ81" s="50"/>
      <c r="BR81" s="50"/>
      <c r="BS81" s="50"/>
      <c r="BT81" s="50"/>
      <c r="BU81" s="50"/>
      <c r="BV81" s="50"/>
      <c r="BW81" s="50"/>
      <c r="BX81" s="50"/>
      <c r="BY81" s="50"/>
      <c r="BZ81" s="5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0"/>
      <c r="BN82" s="50"/>
      <c r="BO82" s="50"/>
      <c r="BP82" s="50"/>
      <c r="BQ82" s="50"/>
      <c r="BR82" s="50"/>
      <c r="BS82" s="50"/>
      <c r="BT82" s="50"/>
      <c r="BU82" s="50"/>
      <c r="BV82" s="50"/>
      <c r="BW82" s="50"/>
      <c r="BX82" s="50"/>
      <c r="BY82" s="50"/>
      <c r="BZ82" s="5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Q/F9XRuOp35ih/FB1SeLuD4ofi4YuWFlFAC8DRpL/Acw9Rz4b093ZV1AHUFXMb0/0+8dK/HgSANHkbS3ERo9A==" saltValue="XfdQiKI7RtRsTcOFfpNauA==" spinCount="100000" sheet="1" objects="1" scenarios="1" formatCells="0" formatColumns="0" formatRows="0"/>
  <mergeCells count="48">
    <mergeCell ref="BL66:BZ82"/>
    <mergeCell ref="BL11:BZ13"/>
    <mergeCell ref="B14:BJ15"/>
    <mergeCell ref="BL14:BZ15"/>
    <mergeCell ref="BL16:BZ44"/>
    <mergeCell ref="BL45:BZ46"/>
    <mergeCell ref="BL47:BZ63"/>
    <mergeCell ref="B60:BJ61"/>
    <mergeCell ref="BL64:BZ65"/>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BL8:BM8"/>
    <mergeCell ref="BN8:BY8"/>
    <mergeCell ref="B8:H8"/>
    <mergeCell ref="I8:O8"/>
    <mergeCell ref="P8:V8"/>
    <mergeCell ref="W8:AC8"/>
    <mergeCell ref="AD8:AJ8"/>
    <mergeCell ref="AL8:AS8"/>
    <mergeCell ref="AT8:BA8"/>
    <mergeCell ref="BB8:BI8"/>
    <mergeCell ref="B2:BZ4"/>
    <mergeCell ref="B6:AG6"/>
    <mergeCell ref="B7:H7"/>
    <mergeCell ref="I7:O7"/>
    <mergeCell ref="P7:V7"/>
    <mergeCell ref="W7:AC7"/>
    <mergeCell ref="AD7:AJ7"/>
    <mergeCell ref="AL7:AS7"/>
    <mergeCell ref="AT7:BA7"/>
    <mergeCell ref="BB7:BI7"/>
    <mergeCell ref="BL7:BY7"/>
  </mergeCells>
  <phoneticPr fontId="15"/>
  <printOptions horizontalCentered="1" verticalCentered="1"/>
  <pageMargins left="0.196527777777778" right="0.196527777777778" top="0.196527777777778" bottom="0.196527777777778" header="0.51180555555555496" footer="0.51180555555555496"/>
  <pageSetup paperSize="9" scale="35" orientation="portrait"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3"/>
  <sheetViews>
    <sheetView showGridLines="0" zoomScale="140" zoomScaleNormal="140" workbookViewId="0"/>
  </sheetViews>
  <sheetFormatPr defaultColWidth="8.5"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 t="shared" ref="B2:AG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ref="AH2:BM2" si="1">COLUMN()-1</f>
        <v>33</v>
      </c>
      <c r="AI2" s="15">
        <f t="shared" si="1"/>
        <v>34</v>
      </c>
      <c r="AJ2" s="15">
        <f t="shared" si="1"/>
        <v>35</v>
      </c>
      <c r="AK2" s="15">
        <f t="shared" si="1"/>
        <v>36</v>
      </c>
      <c r="AL2" s="15">
        <f t="shared" si="1"/>
        <v>37</v>
      </c>
      <c r="AM2" s="15">
        <f t="shared" si="1"/>
        <v>38</v>
      </c>
      <c r="AN2" s="15">
        <f t="shared" si="1"/>
        <v>39</v>
      </c>
      <c r="AO2" s="15">
        <f t="shared" si="1"/>
        <v>40</v>
      </c>
      <c r="AP2" s="15">
        <f t="shared" si="1"/>
        <v>41</v>
      </c>
      <c r="AQ2" s="15">
        <f t="shared" si="1"/>
        <v>42</v>
      </c>
      <c r="AR2" s="15">
        <f t="shared" si="1"/>
        <v>43</v>
      </c>
      <c r="AS2" s="15">
        <f t="shared" si="1"/>
        <v>44</v>
      </c>
      <c r="AT2" s="15">
        <f t="shared" si="1"/>
        <v>45</v>
      </c>
      <c r="AU2" s="15">
        <f t="shared" si="1"/>
        <v>46</v>
      </c>
      <c r="AV2" s="15">
        <f t="shared" si="1"/>
        <v>47</v>
      </c>
      <c r="AW2" s="15">
        <f t="shared" si="1"/>
        <v>48</v>
      </c>
      <c r="AX2" s="15">
        <f t="shared" si="1"/>
        <v>49</v>
      </c>
      <c r="AY2" s="15">
        <f t="shared" si="1"/>
        <v>50</v>
      </c>
      <c r="AZ2" s="15">
        <f t="shared" si="1"/>
        <v>51</v>
      </c>
      <c r="BA2" s="15">
        <f t="shared" si="1"/>
        <v>52</v>
      </c>
      <c r="BB2" s="15">
        <f t="shared" si="1"/>
        <v>53</v>
      </c>
      <c r="BC2" s="15">
        <f t="shared" si="1"/>
        <v>54</v>
      </c>
      <c r="BD2" s="15">
        <f t="shared" si="1"/>
        <v>55</v>
      </c>
      <c r="BE2" s="15">
        <f t="shared" si="1"/>
        <v>56</v>
      </c>
      <c r="BF2" s="15">
        <f t="shared" si="1"/>
        <v>57</v>
      </c>
      <c r="BG2" s="15">
        <f t="shared" si="1"/>
        <v>58</v>
      </c>
      <c r="BH2" s="15">
        <f t="shared" si="1"/>
        <v>59</v>
      </c>
      <c r="BI2" s="15">
        <f t="shared" si="1"/>
        <v>60</v>
      </c>
      <c r="BJ2" s="15">
        <f t="shared" si="1"/>
        <v>61</v>
      </c>
      <c r="BK2" s="15">
        <f t="shared" si="1"/>
        <v>62</v>
      </c>
      <c r="BL2" s="15">
        <f t="shared" si="1"/>
        <v>63</v>
      </c>
      <c r="BM2" s="15">
        <f t="shared" si="1"/>
        <v>64</v>
      </c>
      <c r="BN2" s="15">
        <f t="shared" ref="BN2:CS2" si="2">COLUMN()-1</f>
        <v>65</v>
      </c>
      <c r="BO2" s="15">
        <f t="shared" si="2"/>
        <v>66</v>
      </c>
      <c r="BP2" s="15">
        <f t="shared" si="2"/>
        <v>67</v>
      </c>
      <c r="BQ2" s="15">
        <f t="shared" si="2"/>
        <v>68</v>
      </c>
      <c r="BR2" s="15">
        <f t="shared" si="2"/>
        <v>69</v>
      </c>
      <c r="BS2" s="15">
        <f t="shared" si="2"/>
        <v>70</v>
      </c>
      <c r="BT2" s="15">
        <f t="shared" si="2"/>
        <v>71</v>
      </c>
      <c r="BU2" s="15">
        <f t="shared" si="2"/>
        <v>72</v>
      </c>
      <c r="BV2" s="15">
        <f t="shared" si="2"/>
        <v>73</v>
      </c>
      <c r="BW2" s="15">
        <f t="shared" si="2"/>
        <v>74</v>
      </c>
      <c r="BX2" s="15">
        <f t="shared" si="2"/>
        <v>75</v>
      </c>
      <c r="BY2" s="15">
        <f t="shared" si="2"/>
        <v>76</v>
      </c>
      <c r="BZ2" s="15">
        <f t="shared" si="2"/>
        <v>77</v>
      </c>
      <c r="CA2" s="15">
        <f t="shared" si="2"/>
        <v>78</v>
      </c>
      <c r="CB2" s="15">
        <f t="shared" si="2"/>
        <v>79</v>
      </c>
      <c r="CC2" s="15">
        <f t="shared" si="2"/>
        <v>80</v>
      </c>
      <c r="CD2" s="15">
        <f t="shared" si="2"/>
        <v>81</v>
      </c>
      <c r="CE2" s="15">
        <f t="shared" si="2"/>
        <v>82</v>
      </c>
      <c r="CF2" s="15">
        <f t="shared" si="2"/>
        <v>83</v>
      </c>
      <c r="CG2" s="15">
        <f t="shared" si="2"/>
        <v>84</v>
      </c>
      <c r="CH2" s="15">
        <f t="shared" si="2"/>
        <v>85</v>
      </c>
      <c r="CI2" s="15">
        <f t="shared" si="2"/>
        <v>86</v>
      </c>
      <c r="CJ2" s="15">
        <f t="shared" si="2"/>
        <v>87</v>
      </c>
      <c r="CK2" s="15">
        <f t="shared" si="2"/>
        <v>88</v>
      </c>
      <c r="CL2" s="15">
        <f t="shared" si="2"/>
        <v>89</v>
      </c>
      <c r="CM2" s="15">
        <f t="shared" si="2"/>
        <v>90</v>
      </c>
      <c r="CN2" s="15">
        <f t="shared" si="2"/>
        <v>91</v>
      </c>
      <c r="CO2" s="15">
        <f t="shared" si="2"/>
        <v>92</v>
      </c>
      <c r="CP2" s="15">
        <f t="shared" si="2"/>
        <v>93</v>
      </c>
      <c r="CQ2" s="15">
        <f t="shared" si="2"/>
        <v>94</v>
      </c>
      <c r="CR2" s="15">
        <f t="shared" si="2"/>
        <v>95</v>
      </c>
      <c r="CS2" s="15">
        <f t="shared" si="2"/>
        <v>96</v>
      </c>
      <c r="CT2" s="15">
        <f t="shared" ref="CT2:DY2" si="3">COLUMN()-1</f>
        <v>97</v>
      </c>
      <c r="CU2" s="15">
        <f t="shared" si="3"/>
        <v>98</v>
      </c>
      <c r="CV2" s="15">
        <f t="shared" si="3"/>
        <v>99</v>
      </c>
      <c r="CW2" s="15">
        <f t="shared" si="3"/>
        <v>100</v>
      </c>
      <c r="CX2" s="15">
        <f t="shared" si="3"/>
        <v>101</v>
      </c>
      <c r="CY2" s="15">
        <f t="shared" si="3"/>
        <v>102</v>
      </c>
      <c r="CZ2" s="15">
        <f t="shared" si="3"/>
        <v>103</v>
      </c>
      <c r="DA2" s="15">
        <f t="shared" si="3"/>
        <v>104</v>
      </c>
      <c r="DB2" s="15">
        <f t="shared" si="3"/>
        <v>105</v>
      </c>
      <c r="DC2" s="15">
        <f t="shared" si="3"/>
        <v>106</v>
      </c>
      <c r="DD2" s="15">
        <f t="shared" si="3"/>
        <v>107</v>
      </c>
      <c r="DE2" s="15">
        <f t="shared" si="3"/>
        <v>108</v>
      </c>
      <c r="DF2" s="15">
        <f t="shared" si="3"/>
        <v>109</v>
      </c>
      <c r="DG2" s="15">
        <f t="shared" si="3"/>
        <v>110</v>
      </c>
      <c r="DH2" s="15">
        <f t="shared" si="3"/>
        <v>111</v>
      </c>
      <c r="DI2" s="15">
        <f t="shared" si="3"/>
        <v>112</v>
      </c>
      <c r="DJ2" s="15">
        <f t="shared" si="3"/>
        <v>113</v>
      </c>
      <c r="DK2" s="15">
        <f t="shared" si="3"/>
        <v>114</v>
      </c>
      <c r="DL2" s="15">
        <f t="shared" si="3"/>
        <v>115</v>
      </c>
      <c r="DM2" s="15">
        <f t="shared" si="3"/>
        <v>116</v>
      </c>
      <c r="DN2" s="15">
        <f t="shared" si="3"/>
        <v>117</v>
      </c>
      <c r="DO2" s="15">
        <f t="shared" si="3"/>
        <v>118</v>
      </c>
      <c r="DP2" s="15">
        <f t="shared" si="3"/>
        <v>119</v>
      </c>
      <c r="DQ2" s="15">
        <f t="shared" si="3"/>
        <v>120</v>
      </c>
      <c r="DR2" s="15">
        <f t="shared" si="3"/>
        <v>121</v>
      </c>
      <c r="DS2" s="15">
        <f t="shared" si="3"/>
        <v>122</v>
      </c>
      <c r="DT2" s="15">
        <f t="shared" si="3"/>
        <v>123</v>
      </c>
      <c r="DU2" s="15">
        <f t="shared" si="3"/>
        <v>124</v>
      </c>
      <c r="DV2" s="15">
        <f t="shared" si="3"/>
        <v>125</v>
      </c>
      <c r="DW2" s="15">
        <f t="shared" si="3"/>
        <v>126</v>
      </c>
      <c r="DX2" s="15">
        <f t="shared" si="3"/>
        <v>127</v>
      </c>
      <c r="DY2" s="15">
        <f t="shared" si="3"/>
        <v>128</v>
      </c>
      <c r="DZ2" s="15">
        <f t="shared" ref="DZ2:EN2" si="4">COLUMN()-1</f>
        <v>129</v>
      </c>
      <c r="EA2" s="15">
        <f t="shared" si="4"/>
        <v>130</v>
      </c>
      <c r="EB2" s="15">
        <f t="shared" si="4"/>
        <v>131</v>
      </c>
      <c r="EC2" s="15">
        <f t="shared" si="4"/>
        <v>132</v>
      </c>
      <c r="ED2" s="15">
        <f t="shared" si="4"/>
        <v>133</v>
      </c>
      <c r="EE2" s="15">
        <f t="shared" si="4"/>
        <v>134</v>
      </c>
      <c r="EF2" s="15">
        <f t="shared" si="4"/>
        <v>135</v>
      </c>
      <c r="EG2" s="15">
        <f t="shared" si="4"/>
        <v>136</v>
      </c>
      <c r="EH2" s="15">
        <f t="shared" si="4"/>
        <v>137</v>
      </c>
      <c r="EI2" s="15">
        <f t="shared" si="4"/>
        <v>138</v>
      </c>
      <c r="EJ2" s="15">
        <f t="shared" si="4"/>
        <v>139</v>
      </c>
      <c r="EK2" s="15">
        <f t="shared" si="4"/>
        <v>140</v>
      </c>
      <c r="EL2" s="15">
        <f t="shared" si="4"/>
        <v>141</v>
      </c>
      <c r="EM2" s="15">
        <f t="shared" si="4"/>
        <v>142</v>
      </c>
      <c r="EN2" s="15">
        <f t="shared" si="4"/>
        <v>143</v>
      </c>
    </row>
    <row r="3" spans="1:144" ht="13.5" customHeight="1" x14ac:dyDescent="0.15">
      <c r="A3" s="15" t="s">
        <v>43</v>
      </c>
      <c r="B3" s="16" t="s">
        <v>44</v>
      </c>
      <c r="C3" s="16" t="s">
        <v>45</v>
      </c>
      <c r="D3" s="16" t="s">
        <v>46</v>
      </c>
      <c r="E3" s="16" t="s">
        <v>47</v>
      </c>
      <c r="F3" s="16" t="s">
        <v>48</v>
      </c>
      <c r="G3" s="16" t="s">
        <v>49</v>
      </c>
      <c r="H3" s="53" t="s">
        <v>50</v>
      </c>
      <c r="I3" s="53"/>
      <c r="J3" s="53"/>
      <c r="K3" s="53"/>
      <c r="L3" s="53"/>
      <c r="M3" s="53"/>
      <c r="N3" s="53"/>
      <c r="O3" s="53"/>
      <c r="P3" s="53"/>
      <c r="Q3" s="53"/>
      <c r="R3" s="53"/>
      <c r="S3" s="53"/>
      <c r="T3" s="53"/>
      <c r="U3" s="53"/>
      <c r="V3" s="53"/>
      <c r="W3" s="53"/>
      <c r="X3" s="54" t="s">
        <v>24</v>
      </c>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3" t="s">
        <v>27</v>
      </c>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row>
    <row r="4" spans="1:144" x14ac:dyDescent="0.15">
      <c r="A4" s="15" t="s">
        <v>51</v>
      </c>
      <c r="B4" s="17"/>
      <c r="C4" s="17"/>
      <c r="D4" s="17"/>
      <c r="E4" s="17"/>
      <c r="F4" s="17"/>
      <c r="G4" s="17"/>
      <c r="H4" s="53"/>
      <c r="I4" s="53"/>
      <c r="J4" s="53"/>
      <c r="K4" s="53"/>
      <c r="L4" s="53"/>
      <c r="M4" s="53"/>
      <c r="N4" s="53"/>
      <c r="O4" s="53"/>
      <c r="P4" s="53"/>
      <c r="Q4" s="53"/>
      <c r="R4" s="53"/>
      <c r="S4" s="53"/>
      <c r="T4" s="53"/>
      <c r="U4" s="53"/>
      <c r="V4" s="53"/>
      <c r="W4" s="53"/>
      <c r="X4" s="53" t="s">
        <v>52</v>
      </c>
      <c r="Y4" s="53"/>
      <c r="Z4" s="53"/>
      <c r="AA4" s="53"/>
      <c r="AB4" s="53"/>
      <c r="AC4" s="53"/>
      <c r="AD4" s="53"/>
      <c r="AE4" s="53"/>
      <c r="AF4" s="53"/>
      <c r="AG4" s="53"/>
      <c r="AH4" s="53"/>
      <c r="AI4" s="53" t="s">
        <v>53</v>
      </c>
      <c r="AJ4" s="53"/>
      <c r="AK4" s="53"/>
      <c r="AL4" s="53"/>
      <c r="AM4" s="53"/>
      <c r="AN4" s="53"/>
      <c r="AO4" s="53"/>
      <c r="AP4" s="53"/>
      <c r="AQ4" s="53"/>
      <c r="AR4" s="53"/>
      <c r="AS4" s="53"/>
      <c r="AT4" s="53" t="s">
        <v>54</v>
      </c>
      <c r="AU4" s="53"/>
      <c r="AV4" s="53"/>
      <c r="AW4" s="53"/>
      <c r="AX4" s="53"/>
      <c r="AY4" s="53"/>
      <c r="AZ4" s="53"/>
      <c r="BA4" s="53"/>
      <c r="BB4" s="53"/>
      <c r="BC4" s="53"/>
      <c r="BD4" s="53"/>
      <c r="BE4" s="53" t="s">
        <v>55</v>
      </c>
      <c r="BF4" s="53"/>
      <c r="BG4" s="53"/>
      <c r="BH4" s="53"/>
      <c r="BI4" s="53"/>
      <c r="BJ4" s="53"/>
      <c r="BK4" s="53"/>
      <c r="BL4" s="53"/>
      <c r="BM4" s="53"/>
      <c r="BN4" s="53"/>
      <c r="BO4" s="53"/>
      <c r="BP4" s="53" t="s">
        <v>56</v>
      </c>
      <c r="BQ4" s="53"/>
      <c r="BR4" s="53"/>
      <c r="BS4" s="53"/>
      <c r="BT4" s="53"/>
      <c r="BU4" s="53"/>
      <c r="BV4" s="53"/>
      <c r="BW4" s="53"/>
      <c r="BX4" s="53"/>
      <c r="BY4" s="53"/>
      <c r="BZ4" s="53"/>
      <c r="CA4" s="53" t="s">
        <v>57</v>
      </c>
      <c r="CB4" s="53"/>
      <c r="CC4" s="53"/>
      <c r="CD4" s="53"/>
      <c r="CE4" s="53"/>
      <c r="CF4" s="53"/>
      <c r="CG4" s="53"/>
      <c r="CH4" s="53"/>
      <c r="CI4" s="53"/>
      <c r="CJ4" s="53"/>
      <c r="CK4" s="53"/>
      <c r="CL4" s="53" t="s">
        <v>58</v>
      </c>
      <c r="CM4" s="53"/>
      <c r="CN4" s="53"/>
      <c r="CO4" s="53"/>
      <c r="CP4" s="53"/>
      <c r="CQ4" s="53"/>
      <c r="CR4" s="53"/>
      <c r="CS4" s="53"/>
      <c r="CT4" s="53"/>
      <c r="CU4" s="53"/>
      <c r="CV4" s="53"/>
      <c r="CW4" s="53" t="s">
        <v>59</v>
      </c>
      <c r="CX4" s="53"/>
      <c r="CY4" s="53"/>
      <c r="CZ4" s="53"/>
      <c r="DA4" s="53"/>
      <c r="DB4" s="53"/>
      <c r="DC4" s="53"/>
      <c r="DD4" s="53"/>
      <c r="DE4" s="53"/>
      <c r="DF4" s="53"/>
      <c r="DG4" s="53"/>
      <c r="DH4" s="53" t="s">
        <v>60</v>
      </c>
      <c r="DI4" s="53"/>
      <c r="DJ4" s="53"/>
      <c r="DK4" s="53"/>
      <c r="DL4" s="53"/>
      <c r="DM4" s="53"/>
      <c r="DN4" s="53"/>
      <c r="DO4" s="53"/>
      <c r="DP4" s="53"/>
      <c r="DQ4" s="53"/>
      <c r="DR4" s="53"/>
      <c r="DS4" s="53" t="s">
        <v>61</v>
      </c>
      <c r="DT4" s="53"/>
      <c r="DU4" s="53"/>
      <c r="DV4" s="53"/>
      <c r="DW4" s="53"/>
      <c r="DX4" s="53"/>
      <c r="DY4" s="53"/>
      <c r="DZ4" s="53"/>
      <c r="EA4" s="53"/>
      <c r="EB4" s="53"/>
      <c r="EC4" s="53"/>
      <c r="ED4" s="53" t="s">
        <v>62</v>
      </c>
      <c r="EE4" s="53"/>
      <c r="EF4" s="53"/>
      <c r="EG4" s="53"/>
      <c r="EH4" s="53"/>
      <c r="EI4" s="53"/>
      <c r="EJ4" s="53"/>
      <c r="EK4" s="53"/>
      <c r="EL4" s="53"/>
      <c r="EM4" s="53"/>
      <c r="EN4" s="53"/>
    </row>
    <row r="5" spans="1:144" x14ac:dyDescent="0.15">
      <c r="A5" s="15" t="s">
        <v>63</v>
      </c>
      <c r="B5" s="18"/>
      <c r="C5" s="18"/>
      <c r="D5" s="18"/>
      <c r="E5" s="18"/>
      <c r="F5" s="18"/>
      <c r="G5" s="18"/>
      <c r="H5" s="19" t="s">
        <v>64</v>
      </c>
      <c r="I5" s="19" t="s">
        <v>65</v>
      </c>
      <c r="J5" s="19" t="s">
        <v>66</v>
      </c>
      <c r="K5" s="19" t="s">
        <v>67</v>
      </c>
      <c r="L5" s="19" t="s">
        <v>68</v>
      </c>
      <c r="M5" s="19" t="s">
        <v>5</v>
      </c>
      <c r="N5" s="19" t="s">
        <v>69</v>
      </c>
      <c r="O5" s="19" t="s">
        <v>70</v>
      </c>
      <c r="P5" s="19" t="s">
        <v>71</v>
      </c>
      <c r="Q5" s="19" t="s">
        <v>72</v>
      </c>
      <c r="R5" s="19" t="s">
        <v>73</v>
      </c>
      <c r="S5" s="19" t="s">
        <v>74</v>
      </c>
      <c r="T5" s="19" t="s">
        <v>75</v>
      </c>
      <c r="U5" s="19" t="s">
        <v>76</v>
      </c>
      <c r="V5" s="19" t="s">
        <v>77</v>
      </c>
      <c r="W5" s="19" t="s">
        <v>78</v>
      </c>
      <c r="X5" s="19" t="s">
        <v>79</v>
      </c>
      <c r="Y5" s="19" t="s">
        <v>80</v>
      </c>
      <c r="Z5" s="19" t="s">
        <v>81</v>
      </c>
      <c r="AA5" s="19" t="s">
        <v>82</v>
      </c>
      <c r="AB5" s="19" t="s">
        <v>83</v>
      </c>
      <c r="AC5" s="19" t="s">
        <v>84</v>
      </c>
      <c r="AD5" s="19" t="s">
        <v>85</v>
      </c>
      <c r="AE5" s="19" t="s">
        <v>86</v>
      </c>
      <c r="AF5" s="19" t="s">
        <v>87</v>
      </c>
      <c r="AG5" s="19" t="s">
        <v>88</v>
      </c>
      <c r="AH5" s="19" t="s">
        <v>29</v>
      </c>
      <c r="AI5" s="19" t="s">
        <v>79</v>
      </c>
      <c r="AJ5" s="19" t="s">
        <v>80</v>
      </c>
      <c r="AK5" s="19" t="s">
        <v>81</v>
      </c>
      <c r="AL5" s="19" t="s">
        <v>82</v>
      </c>
      <c r="AM5" s="19" t="s">
        <v>83</v>
      </c>
      <c r="AN5" s="19" t="s">
        <v>84</v>
      </c>
      <c r="AO5" s="19" t="s">
        <v>85</v>
      </c>
      <c r="AP5" s="19" t="s">
        <v>86</v>
      </c>
      <c r="AQ5" s="19" t="s">
        <v>87</v>
      </c>
      <c r="AR5" s="19" t="s">
        <v>88</v>
      </c>
      <c r="AS5" s="19" t="s">
        <v>29</v>
      </c>
      <c r="AT5" s="19" t="s">
        <v>79</v>
      </c>
      <c r="AU5" s="19" t="s">
        <v>80</v>
      </c>
      <c r="AV5" s="19" t="s">
        <v>81</v>
      </c>
      <c r="AW5" s="19" t="s">
        <v>82</v>
      </c>
      <c r="AX5" s="19" t="s">
        <v>83</v>
      </c>
      <c r="AY5" s="19" t="s">
        <v>84</v>
      </c>
      <c r="AZ5" s="19" t="s">
        <v>85</v>
      </c>
      <c r="BA5" s="19" t="s">
        <v>86</v>
      </c>
      <c r="BB5" s="19" t="s">
        <v>87</v>
      </c>
      <c r="BC5" s="19" t="s">
        <v>88</v>
      </c>
      <c r="BD5" s="19" t="s">
        <v>29</v>
      </c>
      <c r="BE5" s="19" t="s">
        <v>79</v>
      </c>
      <c r="BF5" s="19" t="s">
        <v>80</v>
      </c>
      <c r="BG5" s="19" t="s">
        <v>81</v>
      </c>
      <c r="BH5" s="19" t="s">
        <v>82</v>
      </c>
      <c r="BI5" s="19" t="s">
        <v>83</v>
      </c>
      <c r="BJ5" s="19" t="s">
        <v>84</v>
      </c>
      <c r="BK5" s="19" t="s">
        <v>85</v>
      </c>
      <c r="BL5" s="19" t="s">
        <v>86</v>
      </c>
      <c r="BM5" s="19" t="s">
        <v>87</v>
      </c>
      <c r="BN5" s="19" t="s">
        <v>88</v>
      </c>
      <c r="BO5" s="19" t="s">
        <v>29</v>
      </c>
      <c r="BP5" s="19" t="s">
        <v>79</v>
      </c>
      <c r="BQ5" s="19" t="s">
        <v>80</v>
      </c>
      <c r="BR5" s="19" t="s">
        <v>81</v>
      </c>
      <c r="BS5" s="19" t="s">
        <v>82</v>
      </c>
      <c r="BT5" s="19" t="s">
        <v>83</v>
      </c>
      <c r="BU5" s="19" t="s">
        <v>84</v>
      </c>
      <c r="BV5" s="19" t="s">
        <v>85</v>
      </c>
      <c r="BW5" s="19" t="s">
        <v>86</v>
      </c>
      <c r="BX5" s="19" t="s">
        <v>87</v>
      </c>
      <c r="BY5" s="19" t="s">
        <v>88</v>
      </c>
      <c r="BZ5" s="19" t="s">
        <v>29</v>
      </c>
      <c r="CA5" s="19" t="s">
        <v>79</v>
      </c>
      <c r="CB5" s="19" t="s">
        <v>80</v>
      </c>
      <c r="CC5" s="19" t="s">
        <v>81</v>
      </c>
      <c r="CD5" s="19" t="s">
        <v>82</v>
      </c>
      <c r="CE5" s="19" t="s">
        <v>83</v>
      </c>
      <c r="CF5" s="19" t="s">
        <v>84</v>
      </c>
      <c r="CG5" s="19" t="s">
        <v>85</v>
      </c>
      <c r="CH5" s="19" t="s">
        <v>86</v>
      </c>
      <c r="CI5" s="19" t="s">
        <v>87</v>
      </c>
      <c r="CJ5" s="19" t="s">
        <v>88</v>
      </c>
      <c r="CK5" s="19" t="s">
        <v>29</v>
      </c>
      <c r="CL5" s="19" t="s">
        <v>79</v>
      </c>
      <c r="CM5" s="19" t="s">
        <v>80</v>
      </c>
      <c r="CN5" s="19" t="s">
        <v>81</v>
      </c>
      <c r="CO5" s="19" t="s">
        <v>82</v>
      </c>
      <c r="CP5" s="19" t="s">
        <v>83</v>
      </c>
      <c r="CQ5" s="19" t="s">
        <v>84</v>
      </c>
      <c r="CR5" s="19" t="s">
        <v>85</v>
      </c>
      <c r="CS5" s="19" t="s">
        <v>86</v>
      </c>
      <c r="CT5" s="19" t="s">
        <v>87</v>
      </c>
      <c r="CU5" s="19" t="s">
        <v>88</v>
      </c>
      <c r="CV5" s="19" t="s">
        <v>29</v>
      </c>
      <c r="CW5" s="19" t="s">
        <v>79</v>
      </c>
      <c r="CX5" s="19" t="s">
        <v>80</v>
      </c>
      <c r="CY5" s="19" t="s">
        <v>81</v>
      </c>
      <c r="CZ5" s="19" t="s">
        <v>82</v>
      </c>
      <c r="DA5" s="19" t="s">
        <v>83</v>
      </c>
      <c r="DB5" s="19" t="s">
        <v>84</v>
      </c>
      <c r="DC5" s="19" t="s">
        <v>85</v>
      </c>
      <c r="DD5" s="19" t="s">
        <v>86</v>
      </c>
      <c r="DE5" s="19" t="s">
        <v>87</v>
      </c>
      <c r="DF5" s="19" t="s">
        <v>88</v>
      </c>
      <c r="DG5" s="19" t="s">
        <v>29</v>
      </c>
      <c r="DH5" s="19" t="s">
        <v>79</v>
      </c>
      <c r="DI5" s="19" t="s">
        <v>80</v>
      </c>
      <c r="DJ5" s="19" t="s">
        <v>81</v>
      </c>
      <c r="DK5" s="19" t="s">
        <v>82</v>
      </c>
      <c r="DL5" s="19" t="s">
        <v>83</v>
      </c>
      <c r="DM5" s="19" t="s">
        <v>84</v>
      </c>
      <c r="DN5" s="19" t="s">
        <v>85</v>
      </c>
      <c r="DO5" s="19" t="s">
        <v>86</v>
      </c>
      <c r="DP5" s="19" t="s">
        <v>87</v>
      </c>
      <c r="DQ5" s="19" t="s">
        <v>88</v>
      </c>
      <c r="DR5" s="19" t="s">
        <v>29</v>
      </c>
      <c r="DS5" s="19" t="s">
        <v>79</v>
      </c>
      <c r="DT5" s="19" t="s">
        <v>80</v>
      </c>
      <c r="DU5" s="19" t="s">
        <v>81</v>
      </c>
      <c r="DV5" s="19" t="s">
        <v>82</v>
      </c>
      <c r="DW5" s="19" t="s">
        <v>83</v>
      </c>
      <c r="DX5" s="19" t="s">
        <v>84</v>
      </c>
      <c r="DY5" s="19" t="s">
        <v>85</v>
      </c>
      <c r="DZ5" s="19" t="s">
        <v>86</v>
      </c>
      <c r="EA5" s="19" t="s">
        <v>87</v>
      </c>
      <c r="EB5" s="19" t="s">
        <v>88</v>
      </c>
      <c r="EC5" s="19" t="s">
        <v>29</v>
      </c>
      <c r="ED5" s="19" t="s">
        <v>79</v>
      </c>
      <c r="EE5" s="19" t="s">
        <v>80</v>
      </c>
      <c r="EF5" s="19" t="s">
        <v>81</v>
      </c>
      <c r="EG5" s="19" t="s">
        <v>82</v>
      </c>
      <c r="EH5" s="19" t="s">
        <v>83</v>
      </c>
      <c r="EI5" s="19" t="s">
        <v>84</v>
      </c>
      <c r="EJ5" s="19" t="s">
        <v>85</v>
      </c>
      <c r="EK5" s="19" t="s">
        <v>86</v>
      </c>
      <c r="EL5" s="19" t="s">
        <v>87</v>
      </c>
      <c r="EM5" s="19" t="s">
        <v>88</v>
      </c>
      <c r="EN5" s="19" t="s">
        <v>29</v>
      </c>
    </row>
    <row r="6" spans="1:144" s="23" customFormat="1" x14ac:dyDescent="0.15">
      <c r="A6" s="15" t="s">
        <v>89</v>
      </c>
      <c r="B6" s="20">
        <f t="shared" ref="B6:W6" si="5">B7</f>
        <v>2021</v>
      </c>
      <c r="C6" s="20">
        <f t="shared" si="5"/>
        <v>382035</v>
      </c>
      <c r="D6" s="20">
        <f t="shared" si="5"/>
        <v>46</v>
      </c>
      <c r="E6" s="20">
        <f t="shared" si="5"/>
        <v>1</v>
      </c>
      <c r="F6" s="20">
        <f t="shared" si="5"/>
        <v>0</v>
      </c>
      <c r="G6" s="20">
        <f t="shared" si="5"/>
        <v>1</v>
      </c>
      <c r="H6" s="20" t="str">
        <f t="shared" si="5"/>
        <v>愛媛県　宇和島市</v>
      </c>
      <c r="I6" s="20" t="str">
        <f t="shared" si="5"/>
        <v>法適用</v>
      </c>
      <c r="J6" s="20" t="str">
        <f t="shared" si="5"/>
        <v>水道事業</v>
      </c>
      <c r="K6" s="20" t="str">
        <f t="shared" si="5"/>
        <v>末端給水事業</v>
      </c>
      <c r="L6" s="20" t="str">
        <f t="shared" si="5"/>
        <v>A4</v>
      </c>
      <c r="M6" s="20" t="str">
        <f t="shared" si="5"/>
        <v>非設置</v>
      </c>
      <c r="N6" s="21" t="str">
        <f t="shared" si="5"/>
        <v>-</v>
      </c>
      <c r="O6" s="21">
        <f t="shared" si="5"/>
        <v>72.03</v>
      </c>
      <c r="P6" s="21">
        <f t="shared" si="5"/>
        <v>99.42</v>
      </c>
      <c r="Q6" s="21">
        <f t="shared" si="5"/>
        <v>4833</v>
      </c>
      <c r="R6" s="21">
        <f t="shared" si="5"/>
        <v>71448</v>
      </c>
      <c r="S6" s="21">
        <f t="shared" si="5"/>
        <v>468.15</v>
      </c>
      <c r="T6" s="21">
        <f t="shared" si="5"/>
        <v>152.62</v>
      </c>
      <c r="U6" s="21">
        <f t="shared" si="5"/>
        <v>71240</v>
      </c>
      <c r="V6" s="21">
        <f t="shared" si="5"/>
        <v>108.33</v>
      </c>
      <c r="W6" s="21">
        <f t="shared" si="5"/>
        <v>657.62</v>
      </c>
      <c r="X6" s="22">
        <f t="shared" ref="X6:AG6" si="6">IF(X7="",NA(),X7)</f>
        <v>120.69</v>
      </c>
      <c r="Y6" s="22">
        <f t="shared" si="6"/>
        <v>114.54</v>
      </c>
      <c r="Z6" s="22">
        <f t="shared" si="6"/>
        <v>115.34</v>
      </c>
      <c r="AA6" s="22">
        <f t="shared" si="6"/>
        <v>117.06</v>
      </c>
      <c r="AB6" s="22">
        <f t="shared" si="6"/>
        <v>114.54</v>
      </c>
      <c r="AC6" s="22">
        <f t="shared" si="6"/>
        <v>112.15</v>
      </c>
      <c r="AD6" s="22">
        <f t="shared" si="6"/>
        <v>111.44</v>
      </c>
      <c r="AE6" s="22">
        <f t="shared" si="6"/>
        <v>111.17</v>
      </c>
      <c r="AF6" s="22">
        <f t="shared" si="6"/>
        <v>110.91</v>
      </c>
      <c r="AG6" s="22">
        <f t="shared" si="6"/>
        <v>111.49</v>
      </c>
      <c r="AH6" s="21" t="str">
        <f>IF(AH7="","",IF(AH7="-","【-】","【"&amp;SUBSTITUTE(TEXT(AH7,"#,##0.00"),"-","△")&amp;"】"))</f>
        <v>【111.39】</v>
      </c>
      <c r="AI6" s="21">
        <f t="shared" ref="AI6:AR6" si="7">IF(AI7="",NA(),AI7)</f>
        <v>0</v>
      </c>
      <c r="AJ6" s="21">
        <f t="shared" si="7"/>
        <v>0</v>
      </c>
      <c r="AK6" s="21">
        <f t="shared" si="7"/>
        <v>0</v>
      </c>
      <c r="AL6" s="21">
        <f t="shared" si="7"/>
        <v>0</v>
      </c>
      <c r="AM6" s="21">
        <f t="shared" si="7"/>
        <v>0</v>
      </c>
      <c r="AN6" s="22">
        <f t="shared" si="7"/>
        <v>1</v>
      </c>
      <c r="AO6" s="22">
        <f t="shared" si="7"/>
        <v>1.03</v>
      </c>
      <c r="AP6" s="22">
        <f t="shared" si="7"/>
        <v>0.78</v>
      </c>
      <c r="AQ6" s="22">
        <f t="shared" si="7"/>
        <v>0.92</v>
      </c>
      <c r="AR6" s="22">
        <f t="shared" si="7"/>
        <v>0.87</v>
      </c>
      <c r="AS6" s="21" t="str">
        <f>IF(AS7="","",IF(AS7="-","【-】","【"&amp;SUBSTITUTE(TEXT(AS7,"#,##0.00"),"-","△")&amp;"】"))</f>
        <v>【1.30】</v>
      </c>
      <c r="AT6" s="22">
        <f t="shared" ref="AT6:BC6" si="8">IF(AT7="",NA(),AT7)</f>
        <v>372.94</v>
      </c>
      <c r="AU6" s="22">
        <f t="shared" si="8"/>
        <v>377.35</v>
      </c>
      <c r="AV6" s="22">
        <f t="shared" si="8"/>
        <v>443.44</v>
      </c>
      <c r="AW6" s="22">
        <f t="shared" si="8"/>
        <v>510.13</v>
      </c>
      <c r="AX6" s="22">
        <f t="shared" si="8"/>
        <v>359.14</v>
      </c>
      <c r="AY6" s="22">
        <f t="shared" si="8"/>
        <v>355.5</v>
      </c>
      <c r="AZ6" s="22">
        <f t="shared" si="8"/>
        <v>349.83</v>
      </c>
      <c r="BA6" s="22">
        <f t="shared" si="8"/>
        <v>360.86</v>
      </c>
      <c r="BB6" s="22">
        <f t="shared" si="8"/>
        <v>350.79</v>
      </c>
      <c r="BC6" s="22">
        <f t="shared" si="8"/>
        <v>354.57</v>
      </c>
      <c r="BD6" s="21" t="str">
        <f>IF(BD7="","",IF(BD7="-","【-】","【"&amp;SUBSTITUTE(TEXT(BD7,"#,##0.00"),"-","△")&amp;"】"))</f>
        <v>【261.51】</v>
      </c>
      <c r="BE6" s="22">
        <f t="shared" ref="BE6:BN6" si="9">IF(BE7="",NA(),BE7)</f>
        <v>224.12</v>
      </c>
      <c r="BF6" s="22">
        <f t="shared" si="9"/>
        <v>221.75</v>
      </c>
      <c r="BG6" s="22">
        <f t="shared" si="9"/>
        <v>206.03</v>
      </c>
      <c r="BH6" s="22">
        <f t="shared" si="9"/>
        <v>198.39</v>
      </c>
      <c r="BI6" s="22">
        <f t="shared" si="9"/>
        <v>198.73</v>
      </c>
      <c r="BJ6" s="22">
        <f t="shared" si="9"/>
        <v>312.58</v>
      </c>
      <c r="BK6" s="22">
        <f t="shared" si="9"/>
        <v>314.87</v>
      </c>
      <c r="BL6" s="22">
        <f t="shared" si="9"/>
        <v>309.27999999999997</v>
      </c>
      <c r="BM6" s="22">
        <f t="shared" si="9"/>
        <v>322.92</v>
      </c>
      <c r="BN6" s="22">
        <f t="shared" si="9"/>
        <v>303.45999999999998</v>
      </c>
      <c r="BO6" s="21" t="str">
        <f>IF(BO7="","",IF(BO7="-","【-】","【"&amp;SUBSTITUTE(TEXT(BO7,"#,##0.00"),"-","△")&amp;"】"))</f>
        <v>【265.16】</v>
      </c>
      <c r="BP6" s="22">
        <f t="shared" ref="BP6:BY6" si="10">IF(BP7="",NA(),BP7)</f>
        <v>118.52</v>
      </c>
      <c r="BQ6" s="22">
        <f t="shared" si="10"/>
        <v>111.51</v>
      </c>
      <c r="BR6" s="22">
        <f t="shared" si="10"/>
        <v>111.83</v>
      </c>
      <c r="BS6" s="22">
        <f t="shared" si="10"/>
        <v>114.48</v>
      </c>
      <c r="BT6" s="22">
        <f t="shared" si="10"/>
        <v>111.56</v>
      </c>
      <c r="BU6" s="22">
        <f t="shared" si="10"/>
        <v>104.57</v>
      </c>
      <c r="BV6" s="22">
        <f t="shared" si="10"/>
        <v>103.54</v>
      </c>
      <c r="BW6" s="22">
        <f t="shared" si="10"/>
        <v>103.32</v>
      </c>
      <c r="BX6" s="22">
        <f t="shared" si="10"/>
        <v>100.85</v>
      </c>
      <c r="BY6" s="22">
        <f t="shared" si="10"/>
        <v>103.79</v>
      </c>
      <c r="BZ6" s="21" t="str">
        <f>IF(BZ7="","",IF(BZ7="-","【-】","【"&amp;SUBSTITUTE(TEXT(BZ7,"#,##0.00"),"-","△")&amp;"】"))</f>
        <v>【102.35】</v>
      </c>
      <c r="CA6" s="22">
        <f t="shared" ref="CA6:CJ6" si="11">IF(CA7="",NA(),CA7)</f>
        <v>220.87</v>
      </c>
      <c r="CB6" s="22">
        <f t="shared" si="11"/>
        <v>236.43</v>
      </c>
      <c r="CC6" s="22">
        <f t="shared" si="11"/>
        <v>234.02</v>
      </c>
      <c r="CD6" s="22">
        <f t="shared" si="11"/>
        <v>227.33</v>
      </c>
      <c r="CE6" s="22">
        <f t="shared" si="11"/>
        <v>233.72</v>
      </c>
      <c r="CF6" s="22">
        <f t="shared" si="11"/>
        <v>165.47</v>
      </c>
      <c r="CG6" s="22">
        <f t="shared" si="11"/>
        <v>167.46</v>
      </c>
      <c r="CH6" s="22">
        <f t="shared" si="11"/>
        <v>168.56</v>
      </c>
      <c r="CI6" s="22">
        <f t="shared" si="11"/>
        <v>167.1</v>
      </c>
      <c r="CJ6" s="22">
        <f t="shared" si="11"/>
        <v>167.86</v>
      </c>
      <c r="CK6" s="21" t="str">
        <f>IF(CK7="","",IF(CK7="-","【-】","【"&amp;SUBSTITUTE(TEXT(CK7,"#,##0.00"),"-","△")&amp;"】"))</f>
        <v>【167.74】</v>
      </c>
      <c r="CL6" s="22">
        <f t="shared" ref="CL6:CU6" si="12">IF(CL7="",NA(),CL7)</f>
        <v>50.7</v>
      </c>
      <c r="CM6" s="22">
        <f t="shared" si="12"/>
        <v>49.5</v>
      </c>
      <c r="CN6" s="22">
        <f t="shared" si="12"/>
        <v>49.69</v>
      </c>
      <c r="CO6" s="22">
        <f t="shared" si="12"/>
        <v>47.4</v>
      </c>
      <c r="CP6" s="22">
        <f t="shared" si="12"/>
        <v>46.19</v>
      </c>
      <c r="CQ6" s="22">
        <f t="shared" si="12"/>
        <v>59.74</v>
      </c>
      <c r="CR6" s="22">
        <f t="shared" si="12"/>
        <v>59.46</v>
      </c>
      <c r="CS6" s="22">
        <f t="shared" si="12"/>
        <v>59.51</v>
      </c>
      <c r="CT6" s="22">
        <f t="shared" si="12"/>
        <v>59.91</v>
      </c>
      <c r="CU6" s="22">
        <f t="shared" si="12"/>
        <v>59.4</v>
      </c>
      <c r="CV6" s="21" t="str">
        <f>IF(CV7="","",IF(CV7="-","【-】","【"&amp;SUBSTITUTE(TEXT(CV7,"#,##0.00"),"-","△")&amp;"】"))</f>
        <v>【60.29】</v>
      </c>
      <c r="CW6" s="22">
        <f t="shared" ref="CW6:DF6" si="13">IF(CW7="",NA(),CW7)</f>
        <v>83.19</v>
      </c>
      <c r="CX6" s="22">
        <f t="shared" si="13"/>
        <v>77.989999999999995</v>
      </c>
      <c r="CY6" s="22">
        <f t="shared" si="13"/>
        <v>80.37</v>
      </c>
      <c r="CZ6" s="22">
        <f t="shared" si="13"/>
        <v>84.32</v>
      </c>
      <c r="DA6" s="22">
        <f t="shared" si="13"/>
        <v>84.42</v>
      </c>
      <c r="DB6" s="22">
        <f t="shared" si="13"/>
        <v>87.28</v>
      </c>
      <c r="DC6" s="22">
        <f t="shared" si="13"/>
        <v>87.41</v>
      </c>
      <c r="DD6" s="22">
        <f t="shared" si="13"/>
        <v>87.08</v>
      </c>
      <c r="DE6" s="22">
        <f t="shared" si="13"/>
        <v>87.26</v>
      </c>
      <c r="DF6" s="22">
        <f t="shared" si="13"/>
        <v>87.57</v>
      </c>
      <c r="DG6" s="21" t="str">
        <f>IF(DG7="","",IF(DG7="-","【-】","【"&amp;SUBSTITUTE(TEXT(DG7,"#,##0.00"),"-","△")&amp;"】"))</f>
        <v>【90.12】</v>
      </c>
      <c r="DH6" s="22">
        <f t="shared" ref="DH6:DQ6" si="14">IF(DH7="",NA(),DH7)</f>
        <v>55.25</v>
      </c>
      <c r="DI6" s="22">
        <f t="shared" si="14"/>
        <v>57.05</v>
      </c>
      <c r="DJ6" s="22">
        <f t="shared" si="14"/>
        <v>58.94</v>
      </c>
      <c r="DK6" s="22">
        <f t="shared" si="14"/>
        <v>59.1</v>
      </c>
      <c r="DL6" s="22">
        <f t="shared" si="14"/>
        <v>59.24</v>
      </c>
      <c r="DM6" s="22">
        <f t="shared" si="14"/>
        <v>46.94</v>
      </c>
      <c r="DN6" s="22">
        <f t="shared" si="14"/>
        <v>47.62</v>
      </c>
      <c r="DO6" s="22">
        <f t="shared" si="14"/>
        <v>48.55</v>
      </c>
      <c r="DP6" s="22">
        <f t="shared" si="14"/>
        <v>49.2</v>
      </c>
      <c r="DQ6" s="22">
        <f t="shared" si="14"/>
        <v>50.01</v>
      </c>
      <c r="DR6" s="21" t="str">
        <f>IF(DR7="","",IF(DR7="-","【-】","【"&amp;SUBSTITUTE(TEXT(DR7,"#,##0.00"),"-","△")&amp;"】"))</f>
        <v>【50.88】</v>
      </c>
      <c r="DS6" s="22">
        <f t="shared" ref="DS6:EB6" si="15">IF(DS7="",NA(),DS7)</f>
        <v>13.48</v>
      </c>
      <c r="DT6" s="22">
        <f t="shared" si="15"/>
        <v>19.8</v>
      </c>
      <c r="DU6" s="22">
        <f t="shared" si="15"/>
        <v>25.28</v>
      </c>
      <c r="DV6" s="22">
        <f t="shared" si="15"/>
        <v>25.12</v>
      </c>
      <c r="DW6" s="22">
        <f t="shared" si="15"/>
        <v>33.909999999999997</v>
      </c>
      <c r="DX6" s="22">
        <f t="shared" si="15"/>
        <v>14.48</v>
      </c>
      <c r="DY6" s="22">
        <f t="shared" si="15"/>
        <v>16.27</v>
      </c>
      <c r="DZ6" s="22">
        <f t="shared" si="15"/>
        <v>17.11</v>
      </c>
      <c r="EA6" s="22">
        <f t="shared" si="15"/>
        <v>18.329999999999998</v>
      </c>
      <c r="EB6" s="22">
        <f t="shared" si="15"/>
        <v>20.27</v>
      </c>
      <c r="EC6" s="21" t="str">
        <f>IF(EC7="","",IF(EC7="-","【-】","【"&amp;SUBSTITUTE(TEXT(EC7,"#,##0.00"),"-","△")&amp;"】"))</f>
        <v>【22.30】</v>
      </c>
      <c r="ED6" s="22">
        <f t="shared" ref="ED6:EM6" si="16">IF(ED7="",NA(),ED7)</f>
        <v>0.82</v>
      </c>
      <c r="EE6" s="22">
        <f t="shared" si="16"/>
        <v>0.21</v>
      </c>
      <c r="EF6" s="22">
        <f t="shared" si="16"/>
        <v>0.48</v>
      </c>
      <c r="EG6" s="22">
        <f t="shared" si="16"/>
        <v>0.48</v>
      </c>
      <c r="EH6" s="22">
        <f t="shared" si="16"/>
        <v>1.02</v>
      </c>
      <c r="EI6" s="22">
        <f t="shared" si="16"/>
        <v>0.75</v>
      </c>
      <c r="EJ6" s="22">
        <f t="shared" si="16"/>
        <v>0.63</v>
      </c>
      <c r="EK6" s="22">
        <f t="shared" si="16"/>
        <v>0.63</v>
      </c>
      <c r="EL6" s="22">
        <f t="shared" si="16"/>
        <v>0.6</v>
      </c>
      <c r="EM6" s="22">
        <f t="shared" si="16"/>
        <v>0.56000000000000005</v>
      </c>
      <c r="EN6" s="21" t="str">
        <f>IF(EN7="","",IF(EN7="-","【-】","【"&amp;SUBSTITUTE(TEXT(EN7,"#,##0.00"),"-","△")&amp;"】"))</f>
        <v>【0.66】</v>
      </c>
    </row>
    <row r="7" spans="1:144" s="23" customFormat="1" x14ac:dyDescent="0.15">
      <c r="A7" s="15"/>
      <c r="B7" s="24">
        <v>2021</v>
      </c>
      <c r="C7" s="24">
        <v>382035</v>
      </c>
      <c r="D7" s="24">
        <v>46</v>
      </c>
      <c r="E7" s="24">
        <v>1</v>
      </c>
      <c r="F7" s="24">
        <v>0</v>
      </c>
      <c r="G7" s="24">
        <v>1</v>
      </c>
      <c r="H7" s="24" t="s">
        <v>90</v>
      </c>
      <c r="I7" s="24" t="s">
        <v>91</v>
      </c>
      <c r="J7" s="24" t="s">
        <v>92</v>
      </c>
      <c r="K7" s="24" t="s">
        <v>93</v>
      </c>
      <c r="L7" s="24" t="s">
        <v>94</v>
      </c>
      <c r="M7" s="24" t="s">
        <v>95</v>
      </c>
      <c r="N7" s="25" t="s">
        <v>96</v>
      </c>
      <c r="O7" s="25">
        <v>72.03</v>
      </c>
      <c r="P7" s="25">
        <v>99.42</v>
      </c>
      <c r="Q7" s="25">
        <v>4833</v>
      </c>
      <c r="R7" s="25">
        <v>71448</v>
      </c>
      <c r="S7" s="25">
        <v>468.15</v>
      </c>
      <c r="T7" s="25">
        <v>152.62</v>
      </c>
      <c r="U7" s="25">
        <v>71240</v>
      </c>
      <c r="V7" s="25">
        <v>108.33</v>
      </c>
      <c r="W7" s="25">
        <v>657.62</v>
      </c>
      <c r="X7" s="25">
        <v>120.69</v>
      </c>
      <c r="Y7" s="25">
        <v>114.54</v>
      </c>
      <c r="Z7" s="25">
        <v>115.34</v>
      </c>
      <c r="AA7" s="25">
        <v>117.06</v>
      </c>
      <c r="AB7" s="25">
        <v>114.54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372.94</v>
      </c>
      <c r="AU7" s="25">
        <v>377.35</v>
      </c>
      <c r="AV7" s="25">
        <v>443.44</v>
      </c>
      <c r="AW7" s="25">
        <v>510.13</v>
      </c>
      <c r="AX7" s="25">
        <v>359.14</v>
      </c>
      <c r="AY7" s="25">
        <v>355.5</v>
      </c>
      <c r="AZ7" s="25">
        <v>349.83</v>
      </c>
      <c r="BA7" s="25">
        <v>360.86</v>
      </c>
      <c r="BB7" s="25">
        <v>350.79</v>
      </c>
      <c r="BC7" s="25">
        <v>354.57</v>
      </c>
      <c r="BD7" s="25">
        <v>261.51</v>
      </c>
      <c r="BE7" s="25">
        <v>224.12</v>
      </c>
      <c r="BF7" s="25">
        <v>221.75</v>
      </c>
      <c r="BG7" s="25">
        <v>206.03</v>
      </c>
      <c r="BH7" s="25">
        <v>198.39</v>
      </c>
      <c r="BI7" s="25">
        <v>198.73</v>
      </c>
      <c r="BJ7" s="25">
        <v>312.58</v>
      </c>
      <c r="BK7" s="25">
        <v>314.87</v>
      </c>
      <c r="BL7" s="25">
        <v>309.27999999999997</v>
      </c>
      <c r="BM7" s="25">
        <v>322.92</v>
      </c>
      <c r="BN7" s="25">
        <v>303.45999999999998</v>
      </c>
      <c r="BO7" s="25">
        <v>265.16000000000003</v>
      </c>
      <c r="BP7" s="25">
        <v>118.52</v>
      </c>
      <c r="BQ7" s="25">
        <v>111.51</v>
      </c>
      <c r="BR7" s="25">
        <v>111.83</v>
      </c>
      <c r="BS7" s="25">
        <v>114.48</v>
      </c>
      <c r="BT7" s="25">
        <v>111.56</v>
      </c>
      <c r="BU7" s="25">
        <v>104.57</v>
      </c>
      <c r="BV7" s="25">
        <v>103.54</v>
      </c>
      <c r="BW7" s="25">
        <v>103.32</v>
      </c>
      <c r="BX7" s="25">
        <v>100.85</v>
      </c>
      <c r="BY7" s="25">
        <v>103.79</v>
      </c>
      <c r="BZ7" s="25">
        <v>102.35</v>
      </c>
      <c r="CA7" s="25">
        <v>220.87</v>
      </c>
      <c r="CB7" s="25">
        <v>236.43</v>
      </c>
      <c r="CC7" s="25">
        <v>234.02</v>
      </c>
      <c r="CD7" s="25">
        <v>227.33</v>
      </c>
      <c r="CE7" s="25">
        <v>233.72</v>
      </c>
      <c r="CF7" s="25">
        <v>165.47</v>
      </c>
      <c r="CG7" s="25">
        <v>167.46</v>
      </c>
      <c r="CH7" s="25">
        <v>168.56</v>
      </c>
      <c r="CI7" s="25">
        <v>167.1</v>
      </c>
      <c r="CJ7" s="25">
        <v>167.86</v>
      </c>
      <c r="CK7" s="25">
        <v>167.74</v>
      </c>
      <c r="CL7" s="25">
        <v>50.7</v>
      </c>
      <c r="CM7" s="25">
        <v>49.5</v>
      </c>
      <c r="CN7" s="25">
        <v>49.69</v>
      </c>
      <c r="CO7" s="25">
        <v>47.4</v>
      </c>
      <c r="CP7" s="25">
        <v>46.19</v>
      </c>
      <c r="CQ7" s="25">
        <v>59.74</v>
      </c>
      <c r="CR7" s="25">
        <v>59.46</v>
      </c>
      <c r="CS7" s="25">
        <v>59.51</v>
      </c>
      <c r="CT7" s="25">
        <v>59.91</v>
      </c>
      <c r="CU7" s="25">
        <v>59.4</v>
      </c>
      <c r="CV7" s="25">
        <v>60.29</v>
      </c>
      <c r="CW7" s="25">
        <v>83.19</v>
      </c>
      <c r="CX7" s="25">
        <v>77.989999999999995</v>
      </c>
      <c r="CY7" s="25">
        <v>80.37</v>
      </c>
      <c r="CZ7" s="25">
        <v>84.32</v>
      </c>
      <c r="DA7" s="25">
        <v>84.42</v>
      </c>
      <c r="DB7" s="25">
        <v>87.28</v>
      </c>
      <c r="DC7" s="25">
        <v>87.41</v>
      </c>
      <c r="DD7" s="25">
        <v>87.08</v>
      </c>
      <c r="DE7" s="25">
        <v>87.26</v>
      </c>
      <c r="DF7" s="25">
        <v>87.57</v>
      </c>
      <c r="DG7" s="25">
        <v>90.12</v>
      </c>
      <c r="DH7" s="25">
        <v>55.25</v>
      </c>
      <c r="DI7" s="25">
        <v>57.05</v>
      </c>
      <c r="DJ7" s="25">
        <v>58.94</v>
      </c>
      <c r="DK7" s="25">
        <v>59.1</v>
      </c>
      <c r="DL7" s="25">
        <v>59.24</v>
      </c>
      <c r="DM7" s="25">
        <v>46.94</v>
      </c>
      <c r="DN7" s="25">
        <v>47.62</v>
      </c>
      <c r="DO7" s="25">
        <v>48.55</v>
      </c>
      <c r="DP7" s="25">
        <v>49.2</v>
      </c>
      <c r="DQ7" s="25">
        <v>50.01</v>
      </c>
      <c r="DR7" s="25">
        <v>50.88</v>
      </c>
      <c r="DS7" s="25">
        <v>13.48</v>
      </c>
      <c r="DT7" s="25">
        <v>19.8</v>
      </c>
      <c r="DU7" s="25">
        <v>25.28</v>
      </c>
      <c r="DV7" s="25">
        <v>25.12</v>
      </c>
      <c r="DW7" s="25">
        <v>33.909999999999997</v>
      </c>
      <c r="DX7" s="25">
        <v>14.48</v>
      </c>
      <c r="DY7" s="25">
        <v>16.27</v>
      </c>
      <c r="DZ7" s="25">
        <v>17.11</v>
      </c>
      <c r="EA7" s="25">
        <v>18.329999999999998</v>
      </c>
      <c r="EB7" s="25">
        <v>20.27</v>
      </c>
      <c r="EC7" s="25">
        <v>22.3</v>
      </c>
      <c r="ED7" s="25">
        <v>0.82</v>
      </c>
      <c r="EE7" s="25">
        <v>0.21</v>
      </c>
      <c r="EF7" s="25">
        <v>0.48</v>
      </c>
      <c r="EG7" s="25">
        <v>0.48</v>
      </c>
      <c r="EH7" s="25">
        <v>1.02</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97</v>
      </c>
      <c r="C9" s="28" t="s">
        <v>98</v>
      </c>
      <c r="D9" s="28" t="s">
        <v>99</v>
      </c>
      <c r="E9" s="28" t="s">
        <v>100</v>
      </c>
      <c r="F9" s="28" t="s">
        <v>101</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47119</v>
      </c>
      <c r="C10" s="29">
        <f>DATEVALUE($B7+12-C11&amp;"/1/"&amp;C12)</f>
        <v>47484</v>
      </c>
      <c r="D10" s="30">
        <f>DATEVALUE($B7+12-D11&amp;"/1/"&amp;D12)</f>
        <v>47849</v>
      </c>
      <c r="E10" s="30">
        <f>DATEVALUE($B7+12-E11&amp;"/1/"&amp;E12)</f>
        <v>48215</v>
      </c>
      <c r="F10" s="30">
        <f>DATEVALUE($B7+12-F11&amp;"/1/"&amp;F12)</f>
        <v>48582</v>
      </c>
    </row>
    <row r="11" spans="1:144" x14ac:dyDescent="0.15">
      <c r="B11">
        <v>4</v>
      </c>
      <c r="C11">
        <v>3</v>
      </c>
      <c r="D11">
        <v>2</v>
      </c>
      <c r="E11">
        <v>1</v>
      </c>
      <c r="F11">
        <v>0</v>
      </c>
      <c r="G11" t="s">
        <v>102</v>
      </c>
    </row>
    <row r="12" spans="1:144" x14ac:dyDescent="0.15">
      <c r="B12">
        <v>1</v>
      </c>
      <c r="C12">
        <v>1</v>
      </c>
      <c r="D12">
        <v>1</v>
      </c>
      <c r="E12">
        <v>2</v>
      </c>
      <c r="F12">
        <v>3</v>
      </c>
      <c r="G12" t="s">
        <v>103</v>
      </c>
    </row>
    <row r="13" spans="1:144" x14ac:dyDescent="0.15">
      <c r="B13" t="s">
        <v>104</v>
      </c>
      <c r="C13" t="s">
        <v>104</v>
      </c>
      <c r="D13" t="s">
        <v>105</v>
      </c>
      <c r="E13" t="s">
        <v>105</v>
      </c>
      <c r="F13" t="s">
        <v>105</v>
      </c>
      <c r="G13" t="s">
        <v>106</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5"/>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dc:description/>
  <cp:lastModifiedBy>SUIDO</cp:lastModifiedBy>
  <cp:revision>1</cp:revision>
  <cp:lastPrinted>2023-02-28T23:36:32Z</cp:lastPrinted>
  <dcterms:created xsi:type="dcterms:W3CDTF">2022-12-01T01:04:27Z</dcterms:created>
  <dcterms:modified xsi:type="dcterms:W3CDTF">2023-02-28T23:36:36Z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Manager">
    <vt:lpwstr>公営企業課</vt:lpwstr>
  </property>
  <property fmtid="{D5CDD505-2E9C-101B-9397-08002B2CF9AE}" pid="8" name="ScaleCrop">
    <vt:bool>false</vt:bool>
  </property>
  <property fmtid="{D5CDD505-2E9C-101B-9397-08002B2CF9AE}" pid="9" name="ShareDoc">
    <vt:bool>false</vt:bool>
  </property>
</Properties>
</file>