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R04（近内）\04 決算統計\08 財政状況資料集（R3年度分）\07 HP公表\HP掲載用\"/>
    </mc:Choice>
  </mc:AlternateContent>
  <bookViews>
    <workbookView xWindow="-120" yWindow="-120" windowWidth="29040" windowHeight="15840" tabRatio="593"/>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C38" i="10"/>
  <c r="CO37" i="10"/>
  <c r="BE37" i="10"/>
  <c r="C37" i="10"/>
  <c r="CO36" i="10"/>
  <c r="BE36" i="10"/>
  <c r="BW35" i="10"/>
  <c r="BW36" i="10" s="1"/>
  <c r="BW37" i="10" s="1"/>
  <c r="BW38" i="10" s="1"/>
  <c r="BW39" i="10" s="1"/>
  <c r="BW40" i="10" s="1"/>
  <c r="BE35" i="10"/>
  <c r="CO34" i="10"/>
  <c r="CO35" i="10" s="1"/>
  <c r="BW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l="1"/>
  <c r="U35" i="10" s="1"/>
  <c r="U36" i="10" s="1"/>
  <c r="U37" i="10" s="1"/>
  <c r="U38" i="10" s="1"/>
  <c r="AM34" i="10" l="1"/>
  <c r="AM35" i="10" l="1"/>
  <c r="AM36" i="10" s="1"/>
  <c r="AM37" i="10" s="1"/>
  <c r="BE34" i="10"/>
</calcChain>
</file>

<file path=xl/sharedStrings.xml><?xml version="1.0" encoding="utf-8"?>
<sst xmlns="http://schemas.openxmlformats.org/spreadsheetml/2006/main" count="1128" uniqueCount="607">
  <si>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</si>
  <si>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</si>
  <si>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</si>
  <si>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</si>
  <si>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</si>
  <si>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</si>
  <si>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</si>
  <si>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</si>
  <si>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</si>
  <si>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</si>
  <si>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</si>
  <si>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</si>
  <si>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</si>
  <si>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</si>
  <si>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</si>
  <si>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</si>
  <si>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</si>
  <si>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</si>
  <si>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</si>
  <si>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</si>
  <si>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</si>
  <si>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</si>
  <si>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</si>
  <si>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</si>
  <si>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</si>
  <si>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</si>
  <si>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</si>
  <si>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</si>
  <si>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</si>
  <si>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</si>
  <si>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</si>
  <si>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</si>
  <si>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</si>
  <si>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</si>
  <si>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</si>
  <si>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</si>
  <si>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</si>
  <si>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</si>
  <si>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</si>
  <si>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</si>
  <si>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</si>
  <si>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</si>
  <si>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</si>
  <si>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</si>
  <si>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</si>
  <si>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</si>
  <si>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</si>
  <si>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</si>
  <si>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</si>
  <si>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</si>
  <si>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</si>
  <si>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</si>
  <si>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</si>
  <si>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</si>
  <si>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</si>
  <si>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</si>
  <si>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</si>
  <si>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</si>
  <si>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</si>
  <si>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</si>
  <si>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</si>
  <si>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</si>
  <si>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</si>
  <si>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</si>
  <si>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</si>
  <si>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</si>
  <si>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</si>
  <si>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</si>
  <si>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</si>
  <si>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</si>
  <si>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</si>
  <si>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</si>
  <si>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</si>
  <si>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</si>
  <si>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</si>
  <si>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</si>
  <si>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</si>
  <si>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</si>
  <si>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</si>
  <si>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</si>
  <si>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</si>
  <si>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</si>
  <si>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</si>
  <si>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</si>
  <si>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</si>
  <si>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</si>
  <si>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</si>
  <si>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</si>
  <si>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</si>
  <si>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</si>
  <si>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</si>
  <si>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</si>
  <si>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</si>
  <si>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</si>
  <si>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</si>
  <si>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</si>
  <si>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</si>
  <si>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宇和島市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</si>
  <si>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</si>
  <si>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</si>
  <si>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</si>
  <si>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</si>
  <si>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</si>
  <si>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</si>
  <si>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</si>
  <si>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</si>
  <si>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</si>
  <si>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</si>
  <si>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</si>
  <si>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</si>
  <si>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</si>
  <si>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</si>
  <si>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</si>
  <si>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</si>
  <si>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</si>
  <si>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</si>
  <si>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</si>
  <si>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</si>
  <si>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</si>
  <si>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</si>
  <si>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</si>
  <si>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</si>
  <si>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</si>
  <si>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</si>
  <si>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</si>
  <si>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</si>
  <si>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</si>
  <si>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</si>
  <si>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</si>
  <si>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</si>
  <si>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</si>
  <si>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</si>
  <si>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</si>
  <si>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</si>
  <si>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</si>
  <si>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</si>
  <si>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</si>
  <si>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</si>
  <si>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</si>
  <si>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</si>
  <si>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</si>
  <si>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</si>
  <si>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</si>
  <si>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</si>
  <si>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</si>
  <si>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</si>
  <si>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</si>
  <si>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</si>
  <si>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</si>
  <si>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</si>
  <si>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</si>
  <si>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</si>
  <si>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</si>
  <si>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</si>
  <si>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</si>
  <si>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</si>
  <si>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</si>
  <si>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</si>
  <si>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</si>
  <si>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</si>
  <si>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</si>
  <si>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</si>
  <si>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</si>
  <si>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</si>
  <si>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</si>
  <si>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</si>
  <si>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</si>
  <si>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</si>
  <si>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</si>
  <si>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</si>
  <si>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</si>
  <si>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</si>
  <si>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</si>
  <si>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</si>
  <si>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</si>
  <si>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</si>
  <si>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</si>
  <si>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</si>
  <si>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</si>
  <si>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</si>
  <si>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</si>
  <si>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</si>
  <si>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</si>
  <si>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</si>
  <si>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</si>
  <si>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</si>
  <si>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</si>
  <si>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</si>
  <si>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</si>
  <si>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</si>
  <si>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</si>
  <si>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</si>
  <si>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</si>
  <si>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</si>
  <si>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</si>
  <si>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</si>
  <si>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</si>
  <si>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</si>
  <si>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</si>
  <si>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</si>
  <si>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</si>
  <si>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</si>
  <si>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</si>
  <si>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</si>
  <si>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</si>
  <si>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</si>
  <si>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</si>
  <si>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</si>
  <si>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</si>
  <si>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</si>
  <si>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</si>
  <si>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</si>
  <si>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</si>
  <si>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愛媛県宇和島市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</si>
  <si>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</si>
  <si>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</si>
  <si>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</si>
  <si>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</si>
  <si>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</si>
  <si>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</si>
  <si>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</si>
  <si>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</si>
  <si>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</si>
  <si>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</si>
  <si>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</si>
  <si>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</si>
  <si>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</si>
  <si>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</si>
  <si>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</si>
  <si>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</si>
  <si>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</si>
  <si>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</si>
  <si>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</si>
  <si>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</si>
  <si>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</si>
  <si>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</si>
  <si>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</si>
  <si>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</si>
  <si>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</si>
  <si>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</si>
  <si>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</si>
  <si>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</si>
  <si>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</si>
  <si>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</si>
  <si>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</si>
  <si>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</si>
  <si>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</si>
  <si>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</si>
  <si>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</si>
  <si>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</si>
  <si>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</si>
  <si>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</si>
  <si>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</si>
  <si>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</si>
  <si>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</si>
  <si>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</si>
  <si>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</si>
  <si>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</si>
  <si>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</si>
  <si>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</si>
  <si>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</si>
  <si>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</si>
  <si>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</si>
  <si>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</si>
  <si>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</si>
  <si>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</si>
  <si>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</si>
  <si>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</si>
  <si>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</si>
  <si>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</si>
  <si>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</si>
  <si>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</si>
  <si>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</si>
  <si>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</si>
  <si>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</si>
  <si>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</si>
  <si>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</si>
  <si>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</si>
  <si>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</si>
  <si>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</si>
  <si>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</si>
  <si>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</si>
  <si>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</si>
  <si>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</si>
  <si>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</si>
  <si>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</si>
  <si>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</si>
  <si>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</si>
  <si>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</si>
  <si>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</si>
  <si>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</si>
  <si>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</si>
  <si>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</si>
  <si>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</si>
  <si>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</si>
  <si>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</si>
  <si>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</si>
  <si>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</si>
  <si>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</si>
  <si>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</si>
  <si>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</si>
  <si>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</si>
  <si>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</si>
  <si>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</si>
  <si>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</si>
  <si>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</si>
  <si>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</si>
  <si>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</si>
  <si>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</si>
  <si>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</si>
  <si>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</si>
  <si>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</si>
  <si>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</si>
  <si>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</si>
  <si>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</si>
  <si>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</si>
  <si>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</si>
  <si>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</si>
  <si>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</si>
  <si>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</si>
  <si>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</si>
  <si>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</si>
  <si>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</si>
  <si>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</si>
  <si>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</si>
  <si>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</si>
  <si>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</si>
  <si>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</si>
  <si>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</si>
  <si>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</si>
  <si>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</si>
  <si>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</si>
  <si>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</si>
  <si>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</si>
  <si>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</si>
  <si>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</si>
  <si>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</si>
  <si>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</si>
  <si>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</si>
  <si>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</si>
  <si>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</si>
  <si>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介護サービス</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</si>
  <si>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</si>
  <si>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</si>
  <si>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</si>
  <si>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</si>
  <si>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</si>
  <si>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</si>
  <si>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</si>
  <si>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</si>
  <si>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</si>
  <si>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</si>
  <si>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</si>
  <si>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</si>
  <si>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</si>
  <si>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</si>
  <si>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</si>
  <si>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</si>
  <si>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</si>
  <si>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</si>
  <si>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</si>
  <si>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</si>
  <si>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</si>
  <si>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</si>
  <si>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</si>
  <si>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</si>
  <si>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</si>
  <si>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愛媛県宇和島市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</si>
  <si>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</si>
  <si>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</si>
  <si>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</si>
  <si>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</si>
  <si>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</si>
  <si>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</si>
  <si>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</si>
  <si>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</si>
  <si>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</si>
  <si>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</si>
  <si>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</si>
  <si>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</si>
  <si>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</si>
  <si>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</si>
  <si>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</si>
  <si>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</si>
  <si>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</si>
  <si>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</si>
  <si>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</si>
  <si>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</si>
  <si>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</si>
  <si>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</si>
  <si>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</si>
  <si>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</si>
  <si>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</si>
  <si>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</si>
  <si>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</si>
  <si>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</si>
  <si>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</si>
  <si>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</si>
  <si>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</si>
  <si>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</si>
  <si>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</si>
  <si>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</si>
  <si>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</si>
  <si>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</si>
  <si>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国民健康保険（直営診療施設勘定）特別会計</t>
    <phoneticPr fontId="5"/>
  </si>
  <si>
    <t>後期高齢者医療特別会計</t>
    <phoneticPr fontId="5"/>
  </si>
  <si>
    <t>介護保険（保険事業勘定）特別会計</t>
    <phoneticPr fontId="5"/>
  </si>
  <si>
    <t>介護保険（介護サービス事業勘定）特別会計</t>
    <phoneticPr fontId="5"/>
  </si>
  <si>
    <t>水道事業会計</t>
    <phoneticPr fontId="5"/>
  </si>
  <si>
    <t>法適用企業</t>
    <phoneticPr fontId="5"/>
  </si>
  <si>
    <t>病院事業会計</t>
    <phoneticPr fontId="5"/>
  </si>
  <si>
    <t>法適用企業</t>
    <phoneticPr fontId="5"/>
  </si>
  <si>
    <t>介護老人保健施設事業会計</t>
    <phoneticPr fontId="5"/>
  </si>
  <si>
    <t>公共下水道事業会計</t>
    <phoneticPr fontId="5"/>
  </si>
  <si>
    <t>小規模下水道事業特別会計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</si>
  <si>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</si>
  <si>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</si>
  <si>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</si>
  <si>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</si>
  <si>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</si>
  <si>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</si>
  <si>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</si>
  <si>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</si>
  <si>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</si>
  <si>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</si>
  <si>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</si>
  <si>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</si>
  <si>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</si>
  <si>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</si>
  <si>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</si>
  <si>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</si>
  <si>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</si>
  <si>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</si>
  <si>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</si>
  <si>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</si>
  <si>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</si>
  <si>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</si>
  <si>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</si>
  <si>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</si>
  <si>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</si>
  <si>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</si>
  <si>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</si>
  <si>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</si>
  <si>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</si>
  <si>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</si>
  <si>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</si>
  <si>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</si>
  <si>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</si>
  <si>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</si>
  <si>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</si>
  <si>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</si>
  <si>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</si>
  <si>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</si>
  <si>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</si>
  <si>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</si>
  <si>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</si>
  <si>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</si>
  <si>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</si>
  <si>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</si>
  <si>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</si>
  <si>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</si>
  <si>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</si>
  <si>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</si>
  <si>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</si>
  <si>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</si>
  <si>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</si>
  <si>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</si>
  <si>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</si>
  <si>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</si>
  <si>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</si>
  <si>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</si>
  <si>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</si>
  <si>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</si>
  <si>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</si>
  <si>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</si>
  <si>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</si>
  <si>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</si>
  <si>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</si>
  <si>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</si>
  <si>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</si>
  <si>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</si>
  <si>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</si>
  <si>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</si>
  <si>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</si>
  <si>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</si>
  <si>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</si>
  <si>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</si>
  <si>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</si>
  <si>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</si>
  <si>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</si>
  <si>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</si>
  <si>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</si>
  <si>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</si>
  <si>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</si>
  <si>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</si>
  <si>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</si>
  <si>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</si>
  <si>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</si>
  <si>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</si>
  <si>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</si>
  <si>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</si>
  <si>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</si>
  <si>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</si>
  <si>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</si>
  <si>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</si>
  <si>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</si>
  <si>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</si>
  <si>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</si>
  <si>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</si>
  <si>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</si>
  <si>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</si>
  <si>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</si>
  <si>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</si>
  <si>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</si>
  <si>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</si>
  <si>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</si>
  <si>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</si>
  <si>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</si>
  <si>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</si>
  <si>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</si>
  <si>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</si>
  <si>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</si>
  <si>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</si>
  <si>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</si>
  <si>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</si>
  <si>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</si>
  <si>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</si>
  <si>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</si>
  <si>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</si>
  <si>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</si>
  <si>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</si>
  <si>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</si>
  <si>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</si>
  <si>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</si>
  <si>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</si>
  <si>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</si>
  <si>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</si>
  <si>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</si>
  <si>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</si>
  <si>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</si>
  <si>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</si>
  <si>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</si>
  <si>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</si>
  <si>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</si>
  <si>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</si>
  <si>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</si>
  <si>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</si>
  <si>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</si>
  <si>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</si>
  <si>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</si>
  <si>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</si>
  <si>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</si>
  <si>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</si>
  <si>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</si>
  <si>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</si>
  <si>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</si>
  <si>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</si>
  <si>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</si>
  <si>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</si>
  <si>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</si>
  <si>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</si>
  <si>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</si>
  <si>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</si>
  <si>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</si>
  <si>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</si>
  <si>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6.04</t>
  </si>
  <si>
    <t>▲ 2.53</t>
  </si>
  <si>
    <t>住宅新築資金等貸付事業特別会計</t>
  </si>
  <si>
    <t>▲ 0.89</t>
  </si>
  <si>
    <t>▲ 0.83</t>
  </si>
  <si>
    <t>▲ 0.80</t>
  </si>
  <si>
    <t>▲ 0.74</t>
  </si>
  <si>
    <t>▲ 0.68</t>
  </si>
  <si>
    <t>病院事業会計</t>
  </si>
  <si>
    <t>一般会計</t>
  </si>
  <si>
    <t>水道事業会計</t>
  </si>
  <si>
    <t>国民健康保険（事業勘定）特別会計</t>
  </si>
  <si>
    <t>介護保険（保険事業勘定）特別会計</t>
  </si>
  <si>
    <t>公共下水道事業会計</t>
  </si>
  <si>
    <t>介護老人保健施設事業会計</t>
  </si>
  <si>
    <t>▲ 0.13</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</si>
  <si>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</si>
  <si>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</si>
  <si>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</si>
  <si>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</si>
  <si>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</si>
  <si>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</si>
  <si>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</si>
  <si>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</si>
  <si>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</si>
  <si>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宇和島地区広域事務組合（一般会計）</t>
    <rPh sb="0" eb="3">
      <t>ウワジマ</t>
    </rPh>
    <rPh sb="3" eb="5">
      <t>チク</t>
    </rPh>
    <rPh sb="5" eb="7">
      <t>コウイキ</t>
    </rPh>
    <rPh sb="7" eb="9">
      <t>ジム</t>
    </rPh>
    <rPh sb="9" eb="11">
      <t>クミアイ</t>
    </rPh>
    <rPh sb="12" eb="14">
      <t>イッパン</t>
    </rPh>
    <rPh sb="14" eb="16">
      <t>カイケイ</t>
    </rPh>
    <phoneticPr fontId="2"/>
  </si>
  <si>
    <t>宇和島地区広域事務組合（介護保険事業特別会計）</t>
    <rPh sb="0" eb="3">
      <t>ウワジマ</t>
    </rPh>
    <rPh sb="3" eb="5">
      <t>チク</t>
    </rPh>
    <rPh sb="5" eb="7">
      <t>コウイキ</t>
    </rPh>
    <rPh sb="7" eb="9">
      <t>ジム</t>
    </rPh>
    <rPh sb="9" eb="11">
      <t>クミアイ</t>
    </rPh>
    <rPh sb="12" eb="14">
      <t>カイゴ</t>
    </rPh>
    <rPh sb="14" eb="16">
      <t>ホケン</t>
    </rPh>
    <rPh sb="16" eb="18">
      <t>ジギョウ</t>
    </rPh>
    <rPh sb="18" eb="20">
      <t>トクベツ</t>
    </rPh>
    <rPh sb="20" eb="22">
      <t>カイケイ</t>
    </rPh>
    <phoneticPr fontId="2"/>
  </si>
  <si>
    <t>南予水道企業団</t>
    <rPh sb="0" eb="2">
      <t>ナンヨ</t>
    </rPh>
    <rPh sb="2" eb="4">
      <t>スイドウ</t>
    </rPh>
    <rPh sb="4" eb="6">
      <t>キギョウ</t>
    </rPh>
    <rPh sb="6" eb="7">
      <t>ダン</t>
    </rPh>
    <phoneticPr fontId="2"/>
  </si>
  <si>
    <t>津島水道企業団</t>
    <rPh sb="0" eb="2">
      <t>ツシマ</t>
    </rPh>
    <rPh sb="2" eb="4">
      <t>スイドウ</t>
    </rPh>
    <rPh sb="4" eb="6">
      <t>キギョウ</t>
    </rPh>
    <rPh sb="6" eb="7">
      <t>ダン</t>
    </rPh>
    <phoneticPr fontId="2"/>
  </si>
  <si>
    <t>愛媛県後期高齢者医療広域連合（一般会計）</t>
    <rPh sb="0" eb="3">
      <t>エヒメケン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</si>
  <si>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愛媛県後期高齢者医療広域連合（後期高齢者医療特別会計）</t>
    <rPh sb="0" eb="3">
      <t>エヒメケン</t>
    </rPh>
    <rPh sb="3" eb="5">
      <t>コウキ</t>
    </rPh>
    <rPh sb="5" eb="7">
      <t>コウレイ</t>
    </rPh>
    <rPh sb="7" eb="8">
      <t>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2"/>
  </si>
  <si>
    <t>愛媛地方税滞納整理機構</t>
    <rPh sb="0" eb="2">
      <t>エヒメ</t>
    </rPh>
    <rPh sb="2" eb="4">
      <t>チホウ</t>
    </rPh>
    <rPh sb="4" eb="5">
      <t>ゼイ</t>
    </rPh>
    <rPh sb="5" eb="7">
      <t>タイノウ</t>
    </rPh>
    <rPh sb="7" eb="9">
      <t>セイリ</t>
    </rPh>
    <rPh sb="9" eb="11">
      <t>キコウ</t>
    </rPh>
    <phoneticPr fontId="2"/>
  </si>
  <si>
    <t>うわじま産業振興公社</t>
    <rPh sb="4" eb="6">
      <t>サンギョウ</t>
    </rPh>
    <rPh sb="6" eb="8">
      <t>シンコウ</t>
    </rPh>
    <rPh sb="8" eb="10">
      <t>コウシャ</t>
    </rPh>
    <phoneticPr fontId="2"/>
  </si>
  <si>
    <t>愛媛県信用保証協会</t>
    <rPh sb="0" eb="3">
      <t>エヒメケン</t>
    </rPh>
    <rPh sb="3" eb="5">
      <t>シンヨウ</t>
    </rPh>
    <rPh sb="5" eb="7">
      <t>ホショウ</t>
    </rPh>
    <rPh sb="7" eb="9">
      <t>キョウカイ</t>
    </rPh>
    <phoneticPr fontId="2"/>
  </si>
  <si>
    <t>○</t>
  </si>
  <si>
    <t>(災害対策基金(R03年度末現在))</t>
    <rPh sb="1" eb="7">
      <t>サイガイタイサクキキン</t>
    </rPh>
    <rPh sb="11" eb="14">
      <t>ネンドマツ</t>
    </rPh>
    <rPh sb="14" eb="16">
      <t>ゲンザイ</t>
    </rPh>
    <phoneticPr fontId="5"/>
  </si>
  <si>
    <t>(地域振興基金(R03年度末現在))</t>
    <rPh sb="1" eb="7">
      <t>チイキシンコウキキン</t>
    </rPh>
    <rPh sb="11" eb="14">
      <t>ネンドマツ</t>
    </rPh>
    <rPh sb="14" eb="16">
      <t>ゲンザイ</t>
    </rPh>
    <phoneticPr fontId="5"/>
  </si>
  <si>
    <t>(公共施設等整備管理基金(R03年度末現在))</t>
    <rPh sb="1" eb="6">
      <t>コウキョウシセツトウ</t>
    </rPh>
    <rPh sb="6" eb="12">
      <t>セイビカンリキキン</t>
    </rPh>
    <rPh sb="16" eb="19">
      <t>ネンドマツ</t>
    </rPh>
    <rPh sb="19" eb="21">
      <t>ゲンザイ</t>
    </rPh>
    <phoneticPr fontId="5"/>
  </si>
  <si>
    <t>(ふるさとうわじま応援基金(R03年度末現在))</t>
    <rPh sb="9" eb="11">
      <t>オウエン</t>
    </rPh>
    <rPh sb="11" eb="13">
      <t>キキン</t>
    </rPh>
    <rPh sb="17" eb="20">
      <t>ネンドマツ</t>
    </rPh>
    <rPh sb="20" eb="22">
      <t>ゲンザイ</t>
    </rPh>
    <phoneticPr fontId="5"/>
  </si>
  <si>
    <t>(環境保全基金(R03年度末現在))</t>
    <rPh sb="1" eb="7">
      <t>カンキョウホゼンキキン</t>
    </rPh>
    <rPh sb="11" eb="14">
      <t>ネンドマツ</t>
    </rPh>
    <rPh sb="14" eb="16">
      <t>ゲンザイ</t>
    </rPh>
    <phoneticPr fontId="5"/>
  </si>
  <si>
    <t>-</t>
    <phoneticPr fontId="2"/>
  </si>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</sst>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cellStyleXfs>
  <cellXfs count="121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horizontal="center" vertical="center" wrapText="1"/>
    </xf>
    <xf numFmtId="0" fontId="3" fillId="0" borderId="54" xfId="11" applyFont="1" applyBorder="1">
      <alignment vertical="center"/>
    </xf>
    <xf numFmtId="0" fontId="24" fillId="0" borderId="0" xfId="8" applyFont="1">
      <alignment vertical="center"/>
    </xf>
    <xf numFmtId="0" fontId="24"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178" fontId="20" fillId="0" borderId="6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20" fillId="0" borderId="88"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1" fillId="0" borderId="38" xfId="11" applyNumberForma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70615</c:v>
                </c:pt>
                <c:pt idx="1">
                  <c:v>69185</c:v>
                </c:pt>
                <c:pt idx="2">
                  <c:v>70166</c:v>
                </c:pt>
                <c:pt idx="3">
                  <c:v>70329</c:v>
                </c:pt>
                <c:pt idx="4">
                  <c:v>71871</c:v>
                </c:pt>
              </c:numCache>
            </c:numRef>
          </c:val>
          <c:smooth val="0"/>
          <c:extLst>
            <c:ext xmlns:c16="http://schemas.microsoft.com/office/drawing/2014/chart" uri="{C3380CC4-5D6E-409C-BE32-E72D297353CC}">
              <c16:uniqueId val="{00000000-2AC1-476A-935C-91C2FE82D0F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65185</c:v>
                </c:pt>
                <c:pt idx="1">
                  <c:v>82939</c:v>
                </c:pt>
                <c:pt idx="2">
                  <c:v>77237</c:v>
                </c:pt>
                <c:pt idx="3">
                  <c:v>66542</c:v>
                </c:pt>
                <c:pt idx="4">
                  <c:v>78749</c:v>
                </c:pt>
              </c:numCache>
            </c:numRef>
          </c:val>
          <c:smooth val="0"/>
          <c:extLst>
            <c:ext xmlns:c16="http://schemas.microsoft.com/office/drawing/2014/chart" uri="{C3380CC4-5D6E-409C-BE32-E72D297353CC}">
              <c16:uniqueId val="{00000001-2AC1-476A-935C-91C2FE82D0F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3.03</c:v>
                </c:pt>
                <c:pt idx="1">
                  <c:v>3.14</c:v>
                </c:pt>
                <c:pt idx="2">
                  <c:v>1.62</c:v>
                </c:pt>
                <c:pt idx="3">
                  <c:v>6.94</c:v>
                </c:pt>
                <c:pt idx="4">
                  <c:v>8.0500000000000007</c:v>
                </c:pt>
              </c:numCache>
            </c:numRef>
          </c:val>
          <c:extLst>
            <c:ext xmlns:c16="http://schemas.microsoft.com/office/drawing/2014/chart" uri="{C3380CC4-5D6E-409C-BE32-E72D297353CC}">
              <c16:uniqueId val="{00000000-D153-47F8-A015-3CD9B2CC075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27.43</c:v>
                </c:pt>
                <c:pt idx="1">
                  <c:v>19.600000000000001</c:v>
                </c:pt>
                <c:pt idx="2">
                  <c:v>18.46</c:v>
                </c:pt>
                <c:pt idx="3">
                  <c:v>17.010000000000002</c:v>
                </c:pt>
                <c:pt idx="4">
                  <c:v>16.260000000000002</c:v>
                </c:pt>
              </c:numCache>
            </c:numRef>
          </c:val>
          <c:extLst>
            <c:ext xmlns:c16="http://schemas.microsoft.com/office/drawing/2014/chart" uri="{C3380CC4-5D6E-409C-BE32-E72D297353CC}">
              <c16:uniqueId val="{00000001-D153-47F8-A015-3CD9B2CC075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2.2000000000000002</c:v>
                </c:pt>
                <c:pt idx="1">
                  <c:v>-6.04</c:v>
                </c:pt>
                <c:pt idx="2">
                  <c:v>-2.5299999999999998</c:v>
                </c:pt>
                <c:pt idx="3">
                  <c:v>4.34</c:v>
                </c:pt>
                <c:pt idx="4">
                  <c:v>1.42</c:v>
                </c:pt>
              </c:numCache>
            </c:numRef>
          </c:val>
          <c:smooth val="0"/>
          <c:extLst>
            <c:ext xmlns:c16="http://schemas.microsoft.com/office/drawing/2014/chart" uri="{C3380CC4-5D6E-409C-BE32-E72D297353CC}">
              <c16:uniqueId val="{00000002-D153-47F8-A015-3CD9B2CC075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0.16</c:v>
                </c:pt>
                <c:pt idx="2">
                  <c:v>#N/A</c:v>
                </c:pt>
                <c:pt idx="3">
                  <c:v>0.12</c:v>
                </c:pt>
                <c:pt idx="4">
                  <c:v>#N/A</c:v>
                </c:pt>
                <c:pt idx="5">
                  <c:v>0.15</c:v>
                </c:pt>
                <c:pt idx="6">
                  <c:v>#N/A</c:v>
                </c:pt>
                <c:pt idx="7">
                  <c:v>0.16</c:v>
                </c:pt>
                <c:pt idx="8">
                  <c:v>#N/A</c:v>
                </c:pt>
                <c:pt idx="9">
                  <c:v>0.14000000000000001</c:v>
                </c:pt>
              </c:numCache>
            </c:numRef>
          </c:val>
          <c:extLst>
            <c:ext xmlns:c16="http://schemas.microsoft.com/office/drawing/2014/chart" uri="{C3380CC4-5D6E-409C-BE32-E72D297353CC}">
              <c16:uniqueId val="{00000000-6941-48CD-BC44-19B2888C76C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941-48CD-BC44-19B2888C76CC}"/>
            </c:ext>
          </c:extLst>
        </c:ser>
        <c:ser>
          <c:idx val="2"/>
          <c:order val="2"/>
          <c:tx>
            <c:strRef>
              <c:f>データシート!$A$29</c:f>
              <c:strCache>
                <c:ptCount val="1"/>
                <c:pt idx="0">
                  <c:v>介護老人保健施設事業会計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0.13</c:v>
                </c:pt>
                <c:pt idx="1">
                  <c:v>#N/A</c:v>
                </c:pt>
                <c:pt idx="2">
                  <c:v>#N/A</c:v>
                </c:pt>
                <c:pt idx="3">
                  <c:v>0.31</c:v>
                </c:pt>
                <c:pt idx="4">
                  <c:v>#N/A</c:v>
                </c:pt>
                <c:pt idx="5">
                  <c:v>0.33</c:v>
                </c:pt>
                <c:pt idx="6">
                  <c:v>#N/A</c:v>
                </c:pt>
                <c:pt idx="7">
                  <c:v>0.33</c:v>
                </c:pt>
                <c:pt idx="8">
                  <c:v>#N/A</c:v>
                </c:pt>
                <c:pt idx="9">
                  <c:v>0.15</c:v>
                </c:pt>
              </c:numCache>
            </c:numRef>
          </c:val>
          <c:extLst>
            <c:ext xmlns:c16="http://schemas.microsoft.com/office/drawing/2014/chart" uri="{C3380CC4-5D6E-409C-BE32-E72D297353CC}">
              <c16:uniqueId val="{00000002-6941-48CD-BC44-19B2888C76CC}"/>
            </c:ext>
          </c:extLst>
        </c:ser>
        <c:ser>
          <c:idx val="3"/>
          <c:order val="3"/>
          <c:tx>
            <c:strRef>
              <c:f>データシート!$A$30</c:f>
              <c:strCache>
                <c:ptCount val="1"/>
                <c:pt idx="0">
                  <c:v>公共下水道事業会計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0.1</c:v>
                </c:pt>
                <c:pt idx="8">
                  <c:v>#N/A</c:v>
                </c:pt>
                <c:pt idx="9">
                  <c:v>0.15</c:v>
                </c:pt>
              </c:numCache>
            </c:numRef>
          </c:val>
          <c:extLst>
            <c:ext xmlns:c16="http://schemas.microsoft.com/office/drawing/2014/chart" uri="{C3380CC4-5D6E-409C-BE32-E72D297353CC}">
              <c16:uniqueId val="{00000003-6941-48CD-BC44-19B2888C76CC}"/>
            </c:ext>
          </c:extLst>
        </c:ser>
        <c:ser>
          <c:idx val="4"/>
          <c:order val="4"/>
          <c:tx>
            <c:strRef>
              <c:f>データシート!$A$31</c:f>
              <c:strCache>
                <c:ptCount val="1"/>
                <c:pt idx="0">
                  <c:v>介護保険（保険事業勘定）特別会計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0.5</c:v>
                </c:pt>
                <c:pt idx="2">
                  <c:v>#N/A</c:v>
                </c:pt>
                <c:pt idx="3">
                  <c:v>0.98</c:v>
                </c:pt>
                <c:pt idx="4">
                  <c:v>#N/A</c:v>
                </c:pt>
                <c:pt idx="5">
                  <c:v>0.42</c:v>
                </c:pt>
                <c:pt idx="6">
                  <c:v>#N/A</c:v>
                </c:pt>
                <c:pt idx="7">
                  <c:v>0.28000000000000003</c:v>
                </c:pt>
                <c:pt idx="8">
                  <c:v>#N/A</c:v>
                </c:pt>
                <c:pt idx="9">
                  <c:v>1</c:v>
                </c:pt>
              </c:numCache>
            </c:numRef>
          </c:val>
          <c:extLst>
            <c:ext xmlns:c16="http://schemas.microsoft.com/office/drawing/2014/chart" uri="{C3380CC4-5D6E-409C-BE32-E72D297353CC}">
              <c16:uniqueId val="{00000004-6941-48CD-BC44-19B2888C76CC}"/>
            </c:ext>
          </c:extLst>
        </c:ser>
        <c:ser>
          <c:idx val="5"/>
          <c:order val="5"/>
          <c:tx>
            <c:strRef>
              <c:f>データシート!$A$32</c:f>
              <c:strCache>
                <c:ptCount val="1"/>
                <c:pt idx="0">
                  <c:v>国民健康保険（事業勘定）特別会計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2.33</c:v>
                </c:pt>
                <c:pt idx="2">
                  <c:v>#N/A</c:v>
                </c:pt>
                <c:pt idx="3">
                  <c:v>3.05</c:v>
                </c:pt>
                <c:pt idx="4">
                  <c:v>#N/A</c:v>
                </c:pt>
                <c:pt idx="5">
                  <c:v>2.77</c:v>
                </c:pt>
                <c:pt idx="6">
                  <c:v>#N/A</c:v>
                </c:pt>
                <c:pt idx="7">
                  <c:v>3.1</c:v>
                </c:pt>
                <c:pt idx="8">
                  <c:v>#N/A</c:v>
                </c:pt>
                <c:pt idx="9">
                  <c:v>2.93</c:v>
                </c:pt>
              </c:numCache>
            </c:numRef>
          </c:val>
          <c:extLst>
            <c:ext xmlns:c16="http://schemas.microsoft.com/office/drawing/2014/chart" uri="{C3380CC4-5D6E-409C-BE32-E72D297353CC}">
              <c16:uniqueId val="{00000005-6941-48CD-BC44-19B2888C76CC}"/>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9.15</c:v>
                </c:pt>
                <c:pt idx="2">
                  <c:v>#N/A</c:v>
                </c:pt>
                <c:pt idx="3">
                  <c:v>9.16</c:v>
                </c:pt>
                <c:pt idx="4">
                  <c:v>#N/A</c:v>
                </c:pt>
                <c:pt idx="5">
                  <c:v>10.48</c:v>
                </c:pt>
                <c:pt idx="6">
                  <c:v>#N/A</c:v>
                </c:pt>
                <c:pt idx="7">
                  <c:v>10.75</c:v>
                </c:pt>
                <c:pt idx="8">
                  <c:v>#N/A</c:v>
                </c:pt>
                <c:pt idx="9">
                  <c:v>8.3699999999999992</c:v>
                </c:pt>
              </c:numCache>
            </c:numRef>
          </c:val>
          <c:extLst>
            <c:ext xmlns:c16="http://schemas.microsoft.com/office/drawing/2014/chart" uri="{C3380CC4-5D6E-409C-BE32-E72D297353CC}">
              <c16:uniqueId val="{00000006-6941-48CD-BC44-19B2888C76C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3.92</c:v>
                </c:pt>
                <c:pt idx="2">
                  <c:v>#N/A</c:v>
                </c:pt>
                <c:pt idx="3">
                  <c:v>3.96</c:v>
                </c:pt>
                <c:pt idx="4">
                  <c:v>#N/A</c:v>
                </c:pt>
                <c:pt idx="5">
                  <c:v>2.41</c:v>
                </c:pt>
                <c:pt idx="6">
                  <c:v>#N/A</c:v>
                </c:pt>
                <c:pt idx="7">
                  <c:v>7.68</c:v>
                </c:pt>
                <c:pt idx="8">
                  <c:v>#N/A</c:v>
                </c:pt>
                <c:pt idx="9">
                  <c:v>8.73</c:v>
                </c:pt>
              </c:numCache>
            </c:numRef>
          </c:val>
          <c:extLst>
            <c:ext xmlns:c16="http://schemas.microsoft.com/office/drawing/2014/chart" uri="{C3380CC4-5D6E-409C-BE32-E72D297353CC}">
              <c16:uniqueId val="{00000007-6941-48CD-BC44-19B2888C76CC}"/>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32.31</c:v>
                </c:pt>
                <c:pt idx="2">
                  <c:v>#N/A</c:v>
                </c:pt>
                <c:pt idx="3">
                  <c:v>33.729999999999997</c:v>
                </c:pt>
                <c:pt idx="4">
                  <c:v>#N/A</c:v>
                </c:pt>
                <c:pt idx="5">
                  <c:v>32.79</c:v>
                </c:pt>
                <c:pt idx="6">
                  <c:v>#N/A</c:v>
                </c:pt>
                <c:pt idx="7">
                  <c:v>34.14</c:v>
                </c:pt>
                <c:pt idx="8">
                  <c:v>#N/A</c:v>
                </c:pt>
                <c:pt idx="9">
                  <c:v>31.92</c:v>
                </c:pt>
              </c:numCache>
            </c:numRef>
          </c:val>
          <c:extLst>
            <c:ext xmlns:c16="http://schemas.microsoft.com/office/drawing/2014/chart" uri="{C3380CC4-5D6E-409C-BE32-E72D297353CC}">
              <c16:uniqueId val="{00000008-6941-48CD-BC44-19B2888C76CC}"/>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0.89</c:v>
                </c:pt>
                <c:pt idx="1">
                  <c:v>#N/A</c:v>
                </c:pt>
                <c:pt idx="2">
                  <c:v>0.83</c:v>
                </c:pt>
                <c:pt idx="3">
                  <c:v>#N/A</c:v>
                </c:pt>
                <c:pt idx="4">
                  <c:v>0.8</c:v>
                </c:pt>
                <c:pt idx="5">
                  <c:v>#N/A</c:v>
                </c:pt>
                <c:pt idx="6">
                  <c:v>0.74</c:v>
                </c:pt>
                <c:pt idx="7">
                  <c:v>#N/A</c:v>
                </c:pt>
                <c:pt idx="8">
                  <c:v>0.68</c:v>
                </c:pt>
                <c:pt idx="9">
                  <c:v>#N/A</c:v>
                </c:pt>
              </c:numCache>
            </c:numRef>
          </c:val>
          <c:extLst>
            <c:ext xmlns:c16="http://schemas.microsoft.com/office/drawing/2014/chart" uri="{C3380CC4-5D6E-409C-BE32-E72D297353CC}">
              <c16:uniqueId val="{00000009-6941-48CD-BC44-19B2888C76C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5355</c:v>
                </c:pt>
                <c:pt idx="5">
                  <c:v>5458</c:v>
                </c:pt>
                <c:pt idx="8">
                  <c:v>5226</c:v>
                </c:pt>
                <c:pt idx="11">
                  <c:v>5391</c:v>
                </c:pt>
                <c:pt idx="14">
                  <c:v>5995</c:v>
                </c:pt>
              </c:numCache>
            </c:numRef>
          </c:val>
          <c:extLst>
            <c:ext xmlns:c16="http://schemas.microsoft.com/office/drawing/2014/chart" uri="{C3380CC4-5D6E-409C-BE32-E72D297353CC}">
              <c16:uniqueId val="{00000000-EFB9-46A8-9523-19E0125B7D5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FB9-46A8-9523-19E0125B7D5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37</c:v>
                </c:pt>
                <c:pt idx="3">
                  <c:v>36</c:v>
                </c:pt>
                <c:pt idx="6">
                  <c:v>18</c:v>
                </c:pt>
                <c:pt idx="9">
                  <c:v>0</c:v>
                </c:pt>
                <c:pt idx="12">
                  <c:v>0</c:v>
                </c:pt>
              </c:numCache>
            </c:numRef>
          </c:val>
          <c:extLst>
            <c:ext xmlns:c16="http://schemas.microsoft.com/office/drawing/2014/chart" uri="{C3380CC4-5D6E-409C-BE32-E72D297353CC}">
              <c16:uniqueId val="{00000002-EFB9-46A8-9523-19E0125B7D5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78</c:v>
                </c:pt>
                <c:pt idx="3">
                  <c:v>85</c:v>
                </c:pt>
                <c:pt idx="6">
                  <c:v>83</c:v>
                </c:pt>
                <c:pt idx="9">
                  <c:v>84</c:v>
                </c:pt>
                <c:pt idx="12">
                  <c:v>113</c:v>
                </c:pt>
              </c:numCache>
            </c:numRef>
          </c:val>
          <c:extLst>
            <c:ext xmlns:c16="http://schemas.microsoft.com/office/drawing/2014/chart" uri="{C3380CC4-5D6E-409C-BE32-E72D297353CC}">
              <c16:uniqueId val="{00000003-EFB9-46A8-9523-19E0125B7D5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1546</c:v>
                </c:pt>
                <c:pt idx="3">
                  <c:v>1486</c:v>
                </c:pt>
                <c:pt idx="6">
                  <c:v>1428</c:v>
                </c:pt>
                <c:pt idx="9">
                  <c:v>1340</c:v>
                </c:pt>
                <c:pt idx="12">
                  <c:v>1425</c:v>
                </c:pt>
              </c:numCache>
            </c:numRef>
          </c:val>
          <c:extLst>
            <c:ext xmlns:c16="http://schemas.microsoft.com/office/drawing/2014/chart" uri="{C3380CC4-5D6E-409C-BE32-E72D297353CC}">
              <c16:uniqueId val="{00000004-EFB9-46A8-9523-19E0125B7D5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FB9-46A8-9523-19E0125B7D5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FB9-46A8-9523-19E0125B7D5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4680</c:v>
                </c:pt>
                <c:pt idx="3">
                  <c:v>4738</c:v>
                </c:pt>
                <c:pt idx="6">
                  <c:v>4296</c:v>
                </c:pt>
                <c:pt idx="9">
                  <c:v>4772</c:v>
                </c:pt>
                <c:pt idx="12">
                  <c:v>5629</c:v>
                </c:pt>
              </c:numCache>
            </c:numRef>
          </c:val>
          <c:extLst>
            <c:ext xmlns:c16="http://schemas.microsoft.com/office/drawing/2014/chart" uri="{C3380CC4-5D6E-409C-BE32-E72D297353CC}">
              <c16:uniqueId val="{00000007-EFB9-46A8-9523-19E0125B7D5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986</c:v>
                </c:pt>
                <c:pt idx="2">
                  <c:v>#N/A</c:v>
                </c:pt>
                <c:pt idx="3">
                  <c:v>#N/A</c:v>
                </c:pt>
                <c:pt idx="4">
                  <c:v>887</c:v>
                </c:pt>
                <c:pt idx="5">
                  <c:v>#N/A</c:v>
                </c:pt>
                <c:pt idx="6">
                  <c:v>#N/A</c:v>
                </c:pt>
                <c:pt idx="7">
                  <c:v>599</c:v>
                </c:pt>
                <c:pt idx="8">
                  <c:v>#N/A</c:v>
                </c:pt>
                <c:pt idx="9">
                  <c:v>#N/A</c:v>
                </c:pt>
                <c:pt idx="10">
                  <c:v>805</c:v>
                </c:pt>
                <c:pt idx="11">
                  <c:v>#N/A</c:v>
                </c:pt>
                <c:pt idx="12">
                  <c:v>#N/A</c:v>
                </c:pt>
                <c:pt idx="13">
                  <c:v>1172</c:v>
                </c:pt>
                <c:pt idx="14">
                  <c:v>#N/A</c:v>
                </c:pt>
              </c:numCache>
            </c:numRef>
          </c:val>
          <c:smooth val="0"/>
          <c:extLst>
            <c:ext xmlns:c16="http://schemas.microsoft.com/office/drawing/2014/chart" uri="{C3380CC4-5D6E-409C-BE32-E72D297353CC}">
              <c16:uniqueId val="{00000008-EFB9-46A8-9523-19E0125B7D5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47056</c:v>
                </c:pt>
                <c:pt idx="5">
                  <c:v>46629</c:v>
                </c:pt>
                <c:pt idx="8">
                  <c:v>46574</c:v>
                </c:pt>
                <c:pt idx="11">
                  <c:v>45508</c:v>
                </c:pt>
                <c:pt idx="14">
                  <c:v>43870</c:v>
                </c:pt>
              </c:numCache>
            </c:numRef>
          </c:val>
          <c:extLst>
            <c:ext xmlns:c16="http://schemas.microsoft.com/office/drawing/2014/chart" uri="{C3380CC4-5D6E-409C-BE32-E72D297353CC}">
              <c16:uniqueId val="{00000000-4875-461A-864A-C188B9CDFE0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874</c:v>
                </c:pt>
                <c:pt idx="5">
                  <c:v>767</c:v>
                </c:pt>
                <c:pt idx="8">
                  <c:v>673</c:v>
                </c:pt>
                <c:pt idx="11">
                  <c:v>592</c:v>
                </c:pt>
                <c:pt idx="14">
                  <c:v>509</c:v>
                </c:pt>
              </c:numCache>
            </c:numRef>
          </c:val>
          <c:extLst>
            <c:ext xmlns:c16="http://schemas.microsoft.com/office/drawing/2014/chart" uri="{C3380CC4-5D6E-409C-BE32-E72D297353CC}">
              <c16:uniqueId val="{00000001-4875-461A-864A-C188B9CDFE0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13961</c:v>
                </c:pt>
                <c:pt idx="5">
                  <c:v>12630</c:v>
                </c:pt>
                <c:pt idx="8">
                  <c:v>12557</c:v>
                </c:pt>
                <c:pt idx="11">
                  <c:v>14058</c:v>
                </c:pt>
                <c:pt idx="14">
                  <c:v>16893</c:v>
                </c:pt>
              </c:numCache>
            </c:numRef>
          </c:val>
          <c:extLst>
            <c:ext xmlns:c16="http://schemas.microsoft.com/office/drawing/2014/chart" uri="{C3380CC4-5D6E-409C-BE32-E72D297353CC}">
              <c16:uniqueId val="{00000002-4875-461A-864A-C188B9CDFE0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875-461A-864A-C188B9CDFE0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875-461A-864A-C188B9CDFE0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875-461A-864A-C188B9CDFE0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5055</c:v>
                </c:pt>
                <c:pt idx="3">
                  <c:v>4842</c:v>
                </c:pt>
                <c:pt idx="6">
                  <c:v>4780</c:v>
                </c:pt>
                <c:pt idx="9">
                  <c:v>4585</c:v>
                </c:pt>
                <c:pt idx="12">
                  <c:v>4332</c:v>
                </c:pt>
              </c:numCache>
            </c:numRef>
          </c:val>
          <c:extLst>
            <c:ext xmlns:c16="http://schemas.microsoft.com/office/drawing/2014/chart" uri="{C3380CC4-5D6E-409C-BE32-E72D297353CC}">
              <c16:uniqueId val="{00000006-4875-461A-864A-C188B9CDFE0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671</c:v>
                </c:pt>
                <c:pt idx="3">
                  <c:v>727</c:v>
                </c:pt>
                <c:pt idx="6">
                  <c:v>975</c:v>
                </c:pt>
                <c:pt idx="9">
                  <c:v>1204</c:v>
                </c:pt>
                <c:pt idx="12">
                  <c:v>1087</c:v>
                </c:pt>
              </c:numCache>
            </c:numRef>
          </c:val>
          <c:extLst>
            <c:ext xmlns:c16="http://schemas.microsoft.com/office/drawing/2014/chart" uri="{C3380CC4-5D6E-409C-BE32-E72D297353CC}">
              <c16:uniqueId val="{00000007-4875-461A-864A-C188B9CDFE0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12927</c:v>
                </c:pt>
                <c:pt idx="3">
                  <c:v>11619</c:v>
                </c:pt>
                <c:pt idx="6">
                  <c:v>10747</c:v>
                </c:pt>
                <c:pt idx="9">
                  <c:v>9732</c:v>
                </c:pt>
                <c:pt idx="12">
                  <c:v>8775</c:v>
                </c:pt>
              </c:numCache>
            </c:numRef>
          </c:val>
          <c:extLst>
            <c:ext xmlns:c16="http://schemas.microsoft.com/office/drawing/2014/chart" uri="{C3380CC4-5D6E-409C-BE32-E72D297353CC}">
              <c16:uniqueId val="{00000008-4875-461A-864A-C188B9CDFE0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53</c:v>
                </c:pt>
                <c:pt idx="3">
                  <c:v>18</c:v>
                </c:pt>
                <c:pt idx="6">
                  <c:v>0</c:v>
                </c:pt>
                <c:pt idx="9">
                  <c:v>0</c:v>
                </c:pt>
                <c:pt idx="12">
                  <c:v>0</c:v>
                </c:pt>
              </c:numCache>
            </c:numRef>
          </c:val>
          <c:extLst>
            <c:ext xmlns:c16="http://schemas.microsoft.com/office/drawing/2014/chart" uri="{C3380CC4-5D6E-409C-BE32-E72D297353CC}">
              <c16:uniqueId val="{00000009-4875-461A-864A-C188B9CDFE0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32543</c:v>
                </c:pt>
                <c:pt idx="3">
                  <c:v>32969</c:v>
                </c:pt>
                <c:pt idx="6">
                  <c:v>34189</c:v>
                </c:pt>
                <c:pt idx="9">
                  <c:v>33971</c:v>
                </c:pt>
                <c:pt idx="12">
                  <c:v>32980</c:v>
                </c:pt>
              </c:numCache>
            </c:numRef>
          </c:val>
          <c:extLst>
            <c:ext xmlns:c16="http://schemas.microsoft.com/office/drawing/2014/chart" uri="{C3380CC4-5D6E-409C-BE32-E72D297353CC}">
              <c16:uniqueId val="{0000000A-4875-461A-864A-C188B9CDFE0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875-461A-864A-C188B9CDFE0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4641</c:v>
                </c:pt>
                <c:pt idx="1">
                  <c:v>4378</c:v>
                </c:pt>
                <c:pt idx="2">
                  <c:v>4380</c:v>
                </c:pt>
              </c:numCache>
            </c:numRef>
          </c:val>
          <c:extLst>
            <c:ext xmlns:c16="http://schemas.microsoft.com/office/drawing/2014/chart" uri="{C3380CC4-5D6E-409C-BE32-E72D297353CC}">
              <c16:uniqueId val="{00000000-165A-4F4B-95C1-A858259BB20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1903</c:v>
                </c:pt>
                <c:pt idx="1">
                  <c:v>1930</c:v>
                </c:pt>
                <c:pt idx="2">
                  <c:v>2252</c:v>
                </c:pt>
              </c:numCache>
            </c:numRef>
          </c:val>
          <c:extLst>
            <c:ext xmlns:c16="http://schemas.microsoft.com/office/drawing/2014/chart" uri="{C3380CC4-5D6E-409C-BE32-E72D297353CC}">
              <c16:uniqueId val="{00000001-165A-4F4B-95C1-A858259BB20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6800</c:v>
                </c:pt>
                <c:pt idx="1">
                  <c:v>8411</c:v>
                </c:pt>
                <c:pt idx="2">
                  <c:v>10857</c:v>
                </c:pt>
              </c:numCache>
            </c:numRef>
          </c:val>
          <c:extLst>
            <c:ext xmlns:c16="http://schemas.microsoft.com/office/drawing/2014/chart" uri="{C3380CC4-5D6E-409C-BE32-E72D297353CC}">
              <c16:uniqueId val="{00000002-165A-4F4B-95C1-A858259BB20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7178AAFA-395A-409B-BF1F-0C32C1AF1047}"/>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E7A2DE12-6524-4C5E-A80A-15B948FCDEB5}"/>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愛媛県宇和島市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実質公債費比率の分子</a:t>
          </a:r>
          <a:r>
            <a:rPr kumimoji="1" lang="ja-JP" altLang="en-US" sz="1100">
              <a:solidFill>
                <a:schemeClr val="dk1"/>
              </a:solidFill>
              <a:effectLst/>
              <a:latin typeface="+mn-lt"/>
              <a:ea typeface="+mn-ea"/>
              <a:cs typeface="+mn-cs"/>
            </a:rPr>
            <a:t>は令和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年度と比較すると</a:t>
          </a:r>
          <a:r>
            <a:rPr kumimoji="1" lang="en-US" altLang="ja-JP" sz="1100">
              <a:solidFill>
                <a:schemeClr val="dk1"/>
              </a:solidFill>
              <a:effectLst/>
              <a:latin typeface="+mn-lt"/>
              <a:ea typeface="+mn-ea"/>
              <a:cs typeface="+mn-cs"/>
            </a:rPr>
            <a:t>367</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これは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月豪雨災害に係る災害復旧債の償還が本格化したこと等が主な要因である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また、過疎対策事業債や合併特例債など交付税措置率の有利な地方債</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活用</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元利償還金</a:t>
          </a:r>
          <a:r>
            <a:rPr kumimoji="1" lang="ja-JP" altLang="ja-JP" sz="1100">
              <a:solidFill>
                <a:schemeClr val="dk1"/>
              </a:solidFill>
              <a:effectLst/>
              <a:latin typeface="+mn-lt"/>
              <a:ea typeface="+mn-ea"/>
              <a:cs typeface="+mn-cs"/>
            </a:rPr>
            <a:t>が増加したこと</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も影響している。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、大規模事業</a:t>
          </a:r>
          <a:r>
            <a:rPr kumimoji="1" lang="ja-JP" altLang="en-US" sz="1100">
              <a:solidFill>
                <a:schemeClr val="dk1"/>
              </a:solidFill>
              <a:effectLst/>
              <a:latin typeface="+mn-lt"/>
              <a:ea typeface="+mn-ea"/>
              <a:cs typeface="+mn-cs"/>
            </a:rPr>
            <a:t>や災害復旧事業の</a:t>
          </a:r>
          <a:r>
            <a:rPr kumimoji="1" lang="ja-JP" altLang="ja-JP" sz="1100">
              <a:solidFill>
                <a:schemeClr val="dk1"/>
              </a:solidFill>
              <a:effectLst/>
              <a:latin typeface="+mn-lt"/>
              <a:ea typeface="+mn-ea"/>
              <a:cs typeface="+mn-cs"/>
            </a:rPr>
            <a:t>実施に伴い、中期的に悪化する見込みであ</a:t>
          </a:r>
          <a:r>
            <a:rPr kumimoji="1" lang="ja-JP" altLang="en-US" sz="1100">
              <a:solidFill>
                <a:schemeClr val="dk1"/>
              </a:solidFill>
              <a:effectLst/>
              <a:latin typeface="+mn-lt"/>
              <a:ea typeface="+mn-ea"/>
              <a:cs typeface="+mn-cs"/>
            </a:rPr>
            <a:t>るが</a:t>
          </a:r>
          <a:r>
            <a:rPr kumimoji="1" lang="ja-JP" altLang="ja-JP" sz="1100">
              <a:solidFill>
                <a:schemeClr val="dk1"/>
              </a:solidFill>
              <a:effectLst/>
              <a:latin typeface="+mn-lt"/>
              <a:ea typeface="+mn-ea"/>
              <a:cs typeface="+mn-cs"/>
            </a:rPr>
            <a:t>、中長期財政計画等に基づいた計画的な地方債の発行・抑制に努め、今後も過重な負担とならないよう、元利償還金などの縮減を図っていく。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当市では、満期一括償還地方債の借入を行っていない。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愛媛県宇和島市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近年実施してきた既発債の繰上償還や新発債の発行抑制により、地方債残高は減少傾向であったが、令和元年度以降は、平成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a:t>
          </a:r>
          <a:r>
            <a:rPr kumimoji="1" lang="en-US" altLang="ja-JP" sz="1200">
              <a:latin typeface="ＭＳ ゴシック" pitchFamily="49" charset="-128"/>
              <a:ea typeface="ＭＳ ゴシック" pitchFamily="49" charset="-128"/>
            </a:rPr>
            <a:t>7</a:t>
          </a:r>
          <a:r>
            <a:rPr kumimoji="1" lang="ja-JP" altLang="en-US" sz="1200">
              <a:latin typeface="ＭＳ ゴシック" pitchFamily="49" charset="-128"/>
              <a:ea typeface="ＭＳ ゴシック" pitchFamily="49" charset="-128"/>
            </a:rPr>
            <a:t>月豪雨災害に係る災害復旧債の借入れの本格化に伴い増加傾向となっていた。しかしながら、令和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年度は平成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7</a:t>
          </a:r>
          <a:r>
            <a:rPr kumimoji="1" lang="ja-JP" altLang="en-US" sz="1200">
              <a:latin typeface="ＭＳ ゴシック" pitchFamily="49" charset="-128"/>
              <a:ea typeface="ＭＳ ゴシック" pitchFamily="49" charset="-128"/>
            </a:rPr>
            <a:t>月豪雨災害に係る復旧事業の進展による借入額の減少及び過疎対策事業債等の償還により、現在高は災害前の水準に戻りつつある。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また、災害対策基金の積み立てにより充当可能基金が増加（</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年間で</a:t>
          </a:r>
          <a:r>
            <a:rPr kumimoji="1" lang="en-US" altLang="ja-JP" sz="1200">
              <a:latin typeface="ＭＳ ゴシック" pitchFamily="49" charset="-128"/>
              <a:ea typeface="ＭＳ ゴシック" pitchFamily="49" charset="-128"/>
            </a:rPr>
            <a:t>2,932</a:t>
          </a:r>
          <a:r>
            <a:rPr kumimoji="1" lang="ja-JP" altLang="en-US" sz="1200">
              <a:latin typeface="ＭＳ ゴシック" pitchFamily="49" charset="-128"/>
              <a:ea typeface="ＭＳ ゴシック" pitchFamily="49" charset="-128"/>
            </a:rPr>
            <a:t>百万円、</a:t>
          </a:r>
          <a:r>
            <a:rPr kumimoji="1" lang="en-US" altLang="ja-JP" sz="1200">
              <a:latin typeface="ＭＳ ゴシック" pitchFamily="49" charset="-128"/>
              <a:ea typeface="ＭＳ ゴシック" pitchFamily="49" charset="-128"/>
            </a:rPr>
            <a:t>21.0</a:t>
          </a:r>
          <a:r>
            <a:rPr kumimoji="1" lang="ja-JP" altLang="en-US" sz="1200">
              <a:latin typeface="ＭＳ ゴシック" pitchFamily="49" charset="-128"/>
              <a:ea typeface="ＭＳ ゴシック" pitchFamily="49" charset="-128"/>
            </a:rPr>
            <a:t>％増）していることや、公営企業債等繰入見込額や退職手当負担見込額等が概ね減少傾向となる見込みであることなどから、将来負担比率は改善傾向にあり、類似団体平均を下回る状況が続いている。</a:t>
          </a: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a:t>
          </a:r>
          <a:r>
            <a:rPr kumimoji="1" lang="en-US" altLang="ja-JP" sz="1200">
              <a:latin typeface="ＭＳ ゴシック" pitchFamily="49" charset="-128"/>
              <a:ea typeface="ＭＳ ゴシック" pitchFamily="49" charset="-128"/>
            </a:rPr>
            <a:t>7</a:t>
          </a:r>
          <a:r>
            <a:rPr kumimoji="1" lang="ja-JP" altLang="en-US" sz="1200">
              <a:latin typeface="ＭＳ ゴシック" pitchFamily="49" charset="-128"/>
              <a:ea typeface="ＭＳ ゴシック" pitchFamily="49" charset="-128"/>
            </a:rPr>
            <a:t>月豪雨災害の影響により、中期的には財政負担が増加する見込みであるが、引き続き、中長期財政計画等に基づいた計画的な地方債の発行・抑制により、地方債残高の縮減に努めるとともに、市全体の負債が過重とならないよう注意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愛媛県宇和島市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月豪雨災害に係る災害復旧事業の施越分として受け入れた負担金等を原資として災害対策基金を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2,140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百万円積み増ししたことなどにより、基金全体としては前年度比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2,769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游ゴシック 本文"/>
              <a:ea typeface="ＭＳ ゴシック" panose="020B0609070205080204" pitchFamily="49" charset="-128"/>
              <a:cs typeface="+mn-cs"/>
            </a:rPr>
            <a:t>　将来的に公共施設等の維持更新等に要する経費が増嵩する見込みであるため、公共施設等整備管理基金については、積み増しを計画的に行う予定である。</a:t>
          </a:r>
          <a:endParaRPr kumimoji="1" lang="en-US" altLang="ja-JP" sz="1300">
            <a:solidFill>
              <a:schemeClr val="dk1"/>
            </a:solidFill>
            <a:effectLst/>
            <a:latin typeface="游ゴシック 本文"/>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公共施設等整備管理基金：公共施設等の維持管理、改修、更新及び除去に要する経費の財源に充てる。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教育文化スポーツ振興基金：教育、文化及びスポーツの振興を図るための事業に要する経費の財源に充てる。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産業振興基金：産業振興を図るための事業に要する経費の財源に充てる。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災害対策基金：災害に対する迅速な対応と災害からの早期復興を図るために行う災害復旧等の災害対策に要する経費の財源に充てる。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環境保全基金：健全で恵み豊かな環境を将来の世代に継承するとともに、環境負荷の少ない持続的な発展が可能な社会の構築を図るため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の事業に要する経費の財源に充てる。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年度と比較すると全体で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百万円増加している。これは、災害対策基金において、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百万円を積み立てたことなどによるものである。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公共施設等整備管理基金等については、将来的に公共施設等の維持更新等に要する経費が増嵩する見込みであるほか、本庁舎耐震改修事業等の財源に充てるため、今後取り崩しも予定している。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百万円の増となっている。これは、運用益金（預金利子）を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他市に比べ財政基盤が弱い本市では、普通交付税の合併算定替による特例措置の適用期限終了や大規模災害による予期せぬ支出等に備え、決算状況を踏まえながら、今後も適正な範囲で維持していくことと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百万円の増となっている。これは運用益金（預金利子）のほか、国営施設（南予用水）機能保全負担金相当の一括負担予定分を積み立てしたものである。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また、臨時財政対策債を償還するための基金の積立てに要する経費として交付された普通交付税（臨時財政対策債償還基金費）を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年度まで実施予定となっている国営施設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南予用水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機能保全事業にかかる負担金相当の一括負担予定分を、数年に分けて積み立てをしており、今後も計画的に積み立てることとしている。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愛媛県宇和島市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71,448
71,015
468.15
54,169,252
50,926,348
2,167,905
26,945,695
32,979,553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21772</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45671" y="4620986"/>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当市は企業も集積していないことなどから財政基盤が弱いことに加えて、人口減少（</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5,881</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8.2</a:t>
          </a:r>
          <a:r>
            <a:rPr kumimoji="1" lang="ja-JP" altLang="ja-JP" sz="1100">
              <a:solidFill>
                <a:schemeClr val="dk1"/>
              </a:solidFill>
              <a:effectLst/>
              <a:latin typeface="+mn-lt"/>
              <a:ea typeface="+mn-ea"/>
              <a:cs typeface="+mn-cs"/>
            </a:rPr>
            <a:t>％減）や全国平均を上回る高齢化率（令和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a:t>
          </a:r>
          <a:r>
            <a:rPr kumimoji="1" lang="en-US" altLang="ja-JP" sz="1100">
              <a:solidFill>
                <a:schemeClr val="dk1"/>
              </a:solidFill>
              <a:effectLst/>
              <a:latin typeface="+mn-lt"/>
              <a:ea typeface="+mn-ea"/>
              <a:cs typeface="+mn-cs"/>
            </a:rPr>
            <a:t>40.0</a:t>
          </a:r>
          <a:r>
            <a:rPr kumimoji="1" lang="ja-JP" altLang="ja-JP" sz="1100">
              <a:solidFill>
                <a:schemeClr val="dk1"/>
              </a:solidFill>
              <a:effectLst/>
              <a:latin typeface="+mn-lt"/>
              <a:ea typeface="+mn-ea"/>
              <a:cs typeface="+mn-cs"/>
            </a:rPr>
            <a:t>％）、基幹産業である水産業の長引く低迷などにより、市税の減収傾向が続いており、財政力指数は、類似団体平均を大きく下回っている。</a:t>
          </a:r>
          <a:endParaRPr lang="ja-JP" altLang="ja-JP" sz="1400">
            <a:effectLst/>
          </a:endParaRPr>
        </a:p>
        <a:p>
          <a:r>
            <a:rPr kumimoji="1" lang="ja-JP" altLang="ja-JP" sz="1100">
              <a:solidFill>
                <a:schemeClr val="dk1"/>
              </a:solidFill>
              <a:effectLst/>
              <a:latin typeface="+mn-lt"/>
              <a:ea typeface="+mn-ea"/>
              <a:cs typeface="+mn-cs"/>
            </a:rPr>
            <a:t>　今後も限られた財源を重点施策に配分することにより地域の活性化を図るとともに、</a:t>
          </a:r>
          <a:r>
            <a:rPr kumimoji="1" lang="ja-JP" altLang="en-US" sz="1100">
              <a:solidFill>
                <a:schemeClr val="dk1"/>
              </a:solidFill>
              <a:effectLst/>
              <a:latin typeface="+mn-lt"/>
              <a:ea typeface="+mn-ea"/>
              <a:cs typeface="+mn-cs"/>
            </a:rPr>
            <a:t>行政の効率化</a:t>
          </a:r>
          <a:r>
            <a:rPr kumimoji="1" lang="ja-JP" altLang="ja-JP" sz="1100">
              <a:solidFill>
                <a:schemeClr val="dk1"/>
              </a:solidFill>
              <a:effectLst/>
              <a:latin typeface="+mn-lt"/>
              <a:ea typeface="+mn-ea"/>
              <a:cs typeface="+mn-cs"/>
            </a:rPr>
            <a:t>、定員管理・給与の適正化、地方税の徴収強化などの取り組みを通じて、財政基盤の強化に努める。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45</xdr:row>
      <xdr:rowOff>28122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163285</xdr:rowOff>
    </xdr:from>
    <xdr:to>
      <xdr:col>23</xdr:col>
      <xdr:colOff>133350</xdr:colOff>
      <xdr:row>42</xdr:row>
      <xdr:rowOff>163285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364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127199</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81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163285</xdr:rowOff>
    </xdr:from>
    <xdr:to>
      <xdr:col>19</xdr:col>
      <xdr:colOff>133350</xdr:colOff>
      <xdr:row>42</xdr:row>
      <xdr:rowOff>163285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143328</xdr:rowOff>
    </xdr:from>
    <xdr:to>
      <xdr:col>19</xdr:col>
      <xdr:colOff>184150</xdr:colOff>
      <xdr:row>39</xdr:row>
      <xdr:rowOff>73478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83655</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163285</xdr:rowOff>
    </xdr:from>
    <xdr:to>
      <xdr:col>15</xdr:col>
      <xdr:colOff>82550</xdr:colOff>
      <xdr:row>42</xdr:row>
      <xdr:rowOff>163285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163285</xdr:rowOff>
    </xdr:from>
    <xdr:to>
      <xdr:col>11</xdr:col>
      <xdr:colOff>31750</xdr:colOff>
      <xdr:row>43</xdr:row>
      <xdr:rowOff>26307</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3641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40822</xdr:rowOff>
    </xdr:from>
    <xdr:to>
      <xdr:col>11</xdr:col>
      <xdr:colOff>82550</xdr:colOff>
      <xdr:row>39</xdr:row>
      <xdr:rowOff>142422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152599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152599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112485</xdr:rowOff>
    </xdr:from>
    <xdr:to>
      <xdr:col>23</xdr:col>
      <xdr:colOff>184150</xdr:colOff>
      <xdr:row>43</xdr:row>
      <xdr:rowOff>42635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84562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28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112485</xdr:rowOff>
    </xdr:from>
    <xdr:to>
      <xdr:col>19</xdr:col>
      <xdr:colOff>184150</xdr:colOff>
      <xdr:row>43</xdr:row>
      <xdr:rowOff>42635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27412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112485</xdr:rowOff>
    </xdr:from>
    <xdr:to>
      <xdr:col>15</xdr:col>
      <xdr:colOff>133350</xdr:colOff>
      <xdr:row>43</xdr:row>
      <xdr:rowOff>42635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27412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112485</xdr:rowOff>
    </xdr:from>
    <xdr:to>
      <xdr:col>11</xdr:col>
      <xdr:colOff>82550</xdr:colOff>
      <xdr:row>43</xdr:row>
      <xdr:rowOff>42635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27412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月豪雨災害に係る災害復旧債の償還が本格化したこと</a:t>
          </a:r>
          <a:r>
            <a:rPr kumimoji="1" lang="ja-JP" altLang="ja-JP" sz="1100">
              <a:solidFill>
                <a:schemeClr val="dk1"/>
              </a:solidFill>
              <a:effectLst/>
              <a:latin typeface="+mn-lt"/>
              <a:ea typeface="+mn-ea"/>
              <a:cs typeface="+mn-cs"/>
            </a:rPr>
            <a:t>等により悪化したが、依然として類似団体平均を下回る状況が続いている。</a:t>
          </a:r>
          <a:endParaRPr lang="ja-JP" altLang="ja-JP" sz="1400">
            <a:effectLst/>
          </a:endParaRPr>
        </a:p>
        <a:p>
          <a:r>
            <a:rPr kumimoji="1" lang="ja-JP" altLang="ja-JP" sz="1100">
              <a:solidFill>
                <a:schemeClr val="dk1"/>
              </a:solidFill>
              <a:effectLst/>
              <a:latin typeface="+mn-lt"/>
              <a:ea typeface="+mn-ea"/>
              <a:cs typeface="+mn-cs"/>
            </a:rPr>
            <a:t>　引き続き、地方税の徴収強化により財源確保を図るとともに、事務事業の簡素化・効率化や地方債発行の抑制などにより経常経費の削減に努める。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114935</xdr:rowOff>
    </xdr:from>
    <xdr:to>
      <xdr:col>23</xdr:col>
      <xdr:colOff>133350</xdr:colOff>
      <xdr:row>65</xdr:row>
      <xdr:rowOff>145415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5903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117492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6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145415</xdr:rowOff>
    </xdr:from>
    <xdr:to>
      <xdr:col>24</xdr:col>
      <xdr:colOff>12700</xdr:colOff>
      <xdr:row>65</xdr:row>
      <xdr:rowOff>145415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8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29862</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0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114935</xdr:rowOff>
    </xdr:from>
    <xdr:to>
      <xdr:col>24</xdr:col>
      <xdr:colOff>12700</xdr:colOff>
      <xdr:row>58</xdr:row>
      <xdr:rowOff>114935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5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125413</xdr:rowOff>
    </xdr:from>
    <xdr:to>
      <xdr:col>23</xdr:col>
      <xdr:colOff>133350</xdr:colOff>
      <xdr:row>61</xdr:row>
      <xdr:rowOff>167640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583863"/>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1922</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31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29845</xdr:rowOff>
    </xdr:from>
    <xdr:to>
      <xdr:col>23</xdr:col>
      <xdr:colOff>184150</xdr:colOff>
      <xdr:row>62</xdr:row>
      <xdr:rowOff>131445</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146050</xdr:rowOff>
    </xdr:from>
    <xdr:to>
      <xdr:col>19</xdr:col>
      <xdr:colOff>133350</xdr:colOff>
      <xdr:row>61</xdr:row>
      <xdr:rowOff>125413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433050"/>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69532</xdr:rowOff>
    </xdr:from>
    <xdr:to>
      <xdr:col>19</xdr:col>
      <xdr:colOff>184150</xdr:colOff>
      <xdr:row>63</xdr:row>
      <xdr:rowOff>171132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7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155909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57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121920</xdr:rowOff>
    </xdr:from>
    <xdr:to>
      <xdr:col>15</xdr:col>
      <xdr:colOff>82550</xdr:colOff>
      <xdr:row>60</xdr:row>
      <xdr:rowOff>146050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4089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121920</xdr:rowOff>
    </xdr:from>
    <xdr:to>
      <xdr:col>11</xdr:col>
      <xdr:colOff>31750</xdr:colOff>
      <xdr:row>61</xdr:row>
      <xdr:rowOff>4763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40892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33338</xdr:rowOff>
    </xdr:from>
    <xdr:to>
      <xdr:col>7</xdr:col>
      <xdr:colOff>31750</xdr:colOff>
      <xdr:row>63</xdr:row>
      <xdr:rowOff>134938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119715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2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116840</xdr:rowOff>
    </xdr:from>
    <xdr:to>
      <xdr:col>23</xdr:col>
      <xdr:colOff>184150</xdr:colOff>
      <xdr:row>62</xdr:row>
      <xdr:rowOff>46990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133367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74613</xdr:rowOff>
    </xdr:from>
    <xdr:to>
      <xdr:col>19</xdr:col>
      <xdr:colOff>184150</xdr:colOff>
      <xdr:row>62</xdr:row>
      <xdr:rowOff>4763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14940</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30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95250</xdr:rowOff>
    </xdr:from>
    <xdr:to>
      <xdr:col>15</xdr:col>
      <xdr:colOff>133350</xdr:colOff>
      <xdr:row>61</xdr:row>
      <xdr:rowOff>25400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35577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71120</xdr:rowOff>
    </xdr:from>
    <xdr:to>
      <xdr:col>11</xdr:col>
      <xdr:colOff>82550</xdr:colOff>
      <xdr:row>61</xdr:row>
      <xdr:rowOff>1270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11447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125413</xdr:rowOff>
    </xdr:from>
    <xdr:to>
      <xdr:col>7</xdr:col>
      <xdr:colOff>31750</xdr:colOff>
      <xdr:row>61</xdr:row>
      <xdr:rowOff>55563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41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65740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18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新型コロナウイルス感染症対策</a:t>
          </a:r>
          <a:r>
            <a:rPr kumimoji="1" lang="ja-JP" altLang="ja-JP" sz="1100">
              <a:solidFill>
                <a:schemeClr val="dk1"/>
              </a:solidFill>
              <a:effectLst/>
              <a:latin typeface="+mn-lt"/>
              <a:ea typeface="+mn-ea"/>
              <a:cs typeface="+mn-cs"/>
            </a:rPr>
            <a:t>に係る</a:t>
          </a:r>
          <a:r>
            <a:rPr kumimoji="1" lang="ja-JP" altLang="en-US" sz="1100">
              <a:solidFill>
                <a:schemeClr val="dk1"/>
              </a:solidFill>
              <a:effectLst/>
              <a:latin typeface="+mn-lt"/>
              <a:ea typeface="+mn-ea"/>
              <a:cs typeface="+mn-cs"/>
            </a:rPr>
            <a:t>ワクチン接種</a:t>
          </a:r>
          <a:r>
            <a:rPr kumimoji="1" lang="ja-JP" altLang="ja-JP" sz="1100">
              <a:solidFill>
                <a:schemeClr val="dk1"/>
              </a:solidFill>
              <a:effectLst/>
              <a:latin typeface="+mn-lt"/>
              <a:ea typeface="+mn-ea"/>
              <a:cs typeface="+mn-cs"/>
            </a:rPr>
            <a:t>事業の</a:t>
          </a:r>
          <a:r>
            <a:rPr kumimoji="1" lang="ja-JP" altLang="en-US" sz="1100">
              <a:solidFill>
                <a:schemeClr val="dk1"/>
              </a:solidFill>
              <a:effectLst/>
              <a:latin typeface="+mn-lt"/>
              <a:ea typeface="+mn-ea"/>
              <a:cs typeface="+mn-cs"/>
            </a:rPr>
            <a:t>影響</a:t>
          </a:r>
          <a:r>
            <a:rPr kumimoji="1" lang="ja-JP" altLang="ja-JP" sz="1100">
              <a:solidFill>
                <a:schemeClr val="dk1"/>
              </a:solidFill>
              <a:effectLst/>
              <a:latin typeface="+mn-lt"/>
              <a:ea typeface="+mn-ea"/>
              <a:cs typeface="+mn-cs"/>
            </a:rPr>
            <a:t>により物件費が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昨年度より悪化したが、類似団体平均を下回る状況となっている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引き続き、行財政改革への取り組みを通じて、人件費・物件費などの削減に努める。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152400</xdr:rowOff>
    </xdr:from>
    <xdr:to>
      <xdr:col>23</xdr:col>
      <xdr:colOff>133350</xdr:colOff>
      <xdr:row>88</xdr:row>
      <xdr:rowOff>112864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68400"/>
          <a:ext cx="0" cy="1332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84941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1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112864</xdr:rowOff>
    </xdr:from>
    <xdr:to>
      <xdr:col>24</xdr:col>
      <xdr:colOff>12700</xdr:colOff>
      <xdr:row>88</xdr:row>
      <xdr:rowOff>112864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0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67327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152400</xdr:rowOff>
    </xdr:from>
    <xdr:to>
      <xdr:col>24</xdr:col>
      <xdr:colOff>12700</xdr:colOff>
      <xdr:row>80</xdr:row>
      <xdr:rowOff>152400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6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65536</xdr:rowOff>
    </xdr:from>
    <xdr:to>
      <xdr:col>23</xdr:col>
      <xdr:colOff>133350</xdr:colOff>
      <xdr:row>82</xdr:row>
      <xdr:rowOff>135561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24436"/>
          <a:ext cx="838200" cy="7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66065</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296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93988</xdr:rowOff>
    </xdr:from>
    <xdr:to>
      <xdr:col>23</xdr:col>
      <xdr:colOff>184150</xdr:colOff>
      <xdr:row>84</xdr:row>
      <xdr:rowOff>24138</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65536</xdr:rowOff>
    </xdr:from>
    <xdr:to>
      <xdr:col>19</xdr:col>
      <xdr:colOff>133350</xdr:colOff>
      <xdr:row>83</xdr:row>
      <xdr:rowOff>659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124436"/>
          <a:ext cx="889000" cy="10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140984</xdr:rowOff>
    </xdr:from>
    <xdr:to>
      <xdr:col>19</xdr:col>
      <xdr:colOff>184150</xdr:colOff>
      <xdr:row>83</xdr:row>
      <xdr:rowOff>71134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55911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86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25986</xdr:rowOff>
    </xdr:from>
    <xdr:to>
      <xdr:col>15</xdr:col>
      <xdr:colOff>82550</xdr:colOff>
      <xdr:row>83</xdr:row>
      <xdr:rowOff>659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84886"/>
          <a:ext cx="889000" cy="14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35647</xdr:rowOff>
    </xdr:from>
    <xdr:to>
      <xdr:col>15</xdr:col>
      <xdr:colOff>133350</xdr:colOff>
      <xdr:row>82</xdr:row>
      <xdr:rowOff>137247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147424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6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27713</xdr:rowOff>
    </xdr:from>
    <xdr:to>
      <xdr:col>11</xdr:col>
      <xdr:colOff>31750</xdr:colOff>
      <xdr:row>82</xdr:row>
      <xdr:rowOff>25986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15163"/>
          <a:ext cx="889000" cy="1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1504</xdr:rowOff>
    </xdr:from>
    <xdr:to>
      <xdr:col>11</xdr:col>
      <xdr:colOff>82550</xdr:colOff>
      <xdr:row>82</xdr:row>
      <xdr:rowOff>103104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87881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168047</xdr:rowOff>
    </xdr:from>
    <xdr:to>
      <xdr:col>7</xdr:col>
      <xdr:colOff>31750</xdr:colOff>
      <xdr:row>82</xdr:row>
      <xdr:rowOff>98197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82974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4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84761</xdr:rowOff>
    </xdr:from>
    <xdr:to>
      <xdr:col>23</xdr:col>
      <xdr:colOff>184150</xdr:colOff>
      <xdr:row>83</xdr:row>
      <xdr:rowOff>14911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4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101288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8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14736</xdr:rowOff>
    </xdr:from>
    <xdr:to>
      <xdr:col>19</xdr:col>
      <xdr:colOff>184150</xdr:colOff>
      <xdr:row>82</xdr:row>
      <xdr:rowOff>116336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7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126513</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42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121309</xdr:rowOff>
    </xdr:from>
    <xdr:to>
      <xdr:col>15</xdr:col>
      <xdr:colOff>133350</xdr:colOff>
      <xdr:row>83</xdr:row>
      <xdr:rowOff>51459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18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36236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266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146636</xdr:rowOff>
    </xdr:from>
    <xdr:to>
      <xdr:col>11</xdr:col>
      <xdr:colOff>82550</xdr:colOff>
      <xdr:row>82</xdr:row>
      <xdr:rowOff>76786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3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86963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802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148363</xdr:rowOff>
    </xdr:from>
    <xdr:to>
      <xdr:col>7</xdr:col>
      <xdr:colOff>31750</xdr:colOff>
      <xdr:row>81</xdr:row>
      <xdr:rowOff>78513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88690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3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ラスパイレス指数は類似団体平均を下回っており、引き続き職員給与の適正化に努める。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35379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25979"/>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132443</xdr:rowOff>
    </xdr:from>
    <xdr:to>
      <xdr:col>81</xdr:col>
      <xdr:colOff>44450</xdr:colOff>
      <xdr:row>82</xdr:row>
      <xdr:rowOff>132443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1913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132443</xdr:rowOff>
    </xdr:from>
    <xdr:to>
      <xdr:col>77</xdr:col>
      <xdr:colOff>44450</xdr:colOff>
      <xdr:row>83</xdr:row>
      <xdr:rowOff>29936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19134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153307</xdr:rowOff>
    </xdr:from>
    <xdr:to>
      <xdr:col>77</xdr:col>
      <xdr:colOff>95250</xdr:colOff>
      <xdr:row>86</xdr:row>
      <xdr:rowOff>83457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166914</xdr:rowOff>
    </xdr:from>
    <xdr:to>
      <xdr:col>72</xdr:col>
      <xdr:colOff>203200</xdr:colOff>
      <xdr:row>83</xdr:row>
      <xdr:rowOff>29936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2258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166914</xdr:rowOff>
    </xdr:from>
    <xdr:to>
      <xdr:col>68</xdr:col>
      <xdr:colOff>152400</xdr:colOff>
      <xdr:row>83</xdr:row>
      <xdr:rowOff>64407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2258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81643</xdr:rowOff>
    </xdr:from>
    <xdr:to>
      <xdr:col>81</xdr:col>
      <xdr:colOff>95250</xdr:colOff>
      <xdr:row>83</xdr:row>
      <xdr:rowOff>11793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98170</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398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81643</xdr:rowOff>
    </xdr:from>
    <xdr:to>
      <xdr:col>77</xdr:col>
      <xdr:colOff>95250</xdr:colOff>
      <xdr:row>83</xdr:row>
      <xdr:rowOff>11793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21970</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390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150586</xdr:rowOff>
    </xdr:from>
    <xdr:to>
      <xdr:col>73</xdr:col>
      <xdr:colOff>44450</xdr:colOff>
      <xdr:row>83</xdr:row>
      <xdr:rowOff>80736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90913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116114</xdr:rowOff>
    </xdr:from>
    <xdr:to>
      <xdr:col>68</xdr:col>
      <xdr:colOff>203200</xdr:colOff>
      <xdr:row>83</xdr:row>
      <xdr:rowOff>46264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56441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13607</xdr:rowOff>
    </xdr:from>
    <xdr:to>
      <xdr:col>64</xdr:col>
      <xdr:colOff>152400</xdr:colOff>
      <xdr:row>83</xdr:row>
      <xdr:rowOff>115207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125384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半島部や離島を有する地理的要件に加え、人口減少に歯止めがかからない（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5,881</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8.2</a:t>
          </a:r>
          <a:r>
            <a:rPr kumimoji="1" lang="ja-JP" altLang="ja-JP" sz="1100">
              <a:solidFill>
                <a:schemeClr val="dk1"/>
              </a:solidFill>
              <a:effectLst/>
              <a:latin typeface="+mn-lt"/>
              <a:ea typeface="+mn-ea"/>
              <a:cs typeface="+mn-cs"/>
            </a:rPr>
            <a:t>％減）状況である。人口減の影響により、人口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人当たり職員数も</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0.87</a:t>
          </a:r>
          <a:r>
            <a:rPr kumimoji="1" lang="ja-JP" altLang="ja-JP" sz="1100">
              <a:solidFill>
                <a:schemeClr val="dk1"/>
              </a:solidFill>
              <a:effectLst/>
              <a:latin typeface="+mn-lt"/>
              <a:ea typeface="+mn-ea"/>
              <a:cs typeface="+mn-cs"/>
            </a:rPr>
            <a:t>人の増となった。一方で、平成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年度まで継続的に取り組んできた職員数削減の効果により、結果的に全国平均、県内平均及び類似団体平均を下回った。</a:t>
          </a:r>
          <a:endParaRPr lang="ja-JP" altLang="ja-JP">
            <a:effectLst/>
          </a:endParaRPr>
        </a:p>
        <a:p>
          <a:r>
            <a:rPr kumimoji="1" lang="ja-JP" altLang="ja-JP" sz="1100">
              <a:solidFill>
                <a:schemeClr val="dk1"/>
              </a:solidFill>
              <a:effectLst/>
              <a:latin typeface="+mn-lt"/>
              <a:ea typeface="+mn-ea"/>
              <a:cs typeface="+mn-cs"/>
            </a:rPr>
            <a:t>　引き続き、市民サービスの低下を招かないような組織編制や事務見直しに努める。</a:t>
          </a:r>
          <a:endParaRPr lang="ja-JP" altLang="ja-JP">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169514</xdr:rowOff>
    </xdr:from>
    <xdr:to>
      <xdr:col>81</xdr:col>
      <xdr:colOff>44450</xdr:colOff>
      <xdr:row>67</xdr:row>
      <xdr:rowOff>15663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13614"/>
          <a:ext cx="0" cy="1389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84441</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5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169514</xdr:rowOff>
    </xdr:from>
    <xdr:to>
      <xdr:col>81</xdr:col>
      <xdr:colOff>133350</xdr:colOff>
      <xdr:row>58</xdr:row>
      <xdr:rowOff>169514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13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12519</xdr:rowOff>
    </xdr:from>
    <xdr:to>
      <xdr:col>81</xdr:col>
      <xdr:colOff>44450</xdr:colOff>
      <xdr:row>61</xdr:row>
      <xdr:rowOff>32052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470969"/>
          <a:ext cx="8382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37210</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95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65133</xdr:rowOff>
    </xdr:from>
    <xdr:to>
      <xdr:col>81</xdr:col>
      <xdr:colOff>95250</xdr:colOff>
      <xdr:row>61</xdr:row>
      <xdr:rowOff>166733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162137</xdr:rowOff>
    </xdr:from>
    <xdr:to>
      <xdr:col>77</xdr:col>
      <xdr:colOff>44450</xdr:colOff>
      <xdr:row>61</xdr:row>
      <xdr:rowOff>12519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449137"/>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107846</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6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139156</xdr:rowOff>
    </xdr:from>
    <xdr:to>
      <xdr:col>72</xdr:col>
      <xdr:colOff>203200</xdr:colOff>
      <xdr:row>60</xdr:row>
      <xdr:rowOff>162137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426156"/>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26065</xdr:rowOff>
    </xdr:from>
    <xdr:to>
      <xdr:col>73</xdr:col>
      <xdr:colOff>44450</xdr:colOff>
      <xdr:row>61</xdr:row>
      <xdr:rowOff>127665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112442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57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103536</xdr:rowOff>
    </xdr:from>
    <xdr:to>
      <xdr:col>68</xdr:col>
      <xdr:colOff>152400</xdr:colOff>
      <xdr:row>60</xdr:row>
      <xdr:rowOff>139156</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390536"/>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21469</xdr:rowOff>
    </xdr:from>
    <xdr:to>
      <xdr:col>68</xdr:col>
      <xdr:colOff>203200</xdr:colOff>
      <xdr:row>61</xdr:row>
      <xdr:rowOff>123069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107846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28363</xdr:rowOff>
    </xdr:from>
    <xdr:to>
      <xdr:col>64</xdr:col>
      <xdr:colOff>152400</xdr:colOff>
      <xdr:row>61</xdr:row>
      <xdr:rowOff>129963</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114740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152702</xdr:rowOff>
    </xdr:from>
    <xdr:to>
      <xdr:col>81</xdr:col>
      <xdr:colOff>95250</xdr:colOff>
      <xdr:row>61</xdr:row>
      <xdr:rowOff>82852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43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169229</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28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133169</xdr:rowOff>
    </xdr:from>
    <xdr:to>
      <xdr:col>77</xdr:col>
      <xdr:colOff>95250</xdr:colOff>
      <xdr:row>61</xdr:row>
      <xdr:rowOff>63319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73496</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189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111337</xdr:rowOff>
    </xdr:from>
    <xdr:to>
      <xdr:col>73</xdr:col>
      <xdr:colOff>44450</xdr:colOff>
      <xdr:row>61</xdr:row>
      <xdr:rowOff>41487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51664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88356</xdr:rowOff>
    </xdr:from>
    <xdr:to>
      <xdr:col>68</xdr:col>
      <xdr:colOff>203200</xdr:colOff>
      <xdr:row>61</xdr:row>
      <xdr:rowOff>18506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28683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14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52736</xdr:rowOff>
    </xdr:from>
    <xdr:to>
      <xdr:col>64</xdr:col>
      <xdr:colOff>152400</xdr:colOff>
      <xdr:row>60</xdr:row>
      <xdr:rowOff>154336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3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164513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10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30</a:t>
          </a:r>
          <a:r>
            <a:rPr kumimoji="1" lang="ja-JP" altLang="en-US" sz="1000">
              <a:solidFill>
                <a:schemeClr val="dk1"/>
              </a:solidFill>
              <a:effectLst/>
              <a:latin typeface="+mn-lt"/>
              <a:ea typeface="+mn-ea"/>
              <a:cs typeface="+mn-cs"/>
            </a:rPr>
            <a:t>年</a:t>
          </a:r>
          <a:r>
            <a:rPr kumimoji="1" lang="en-US" altLang="ja-JP" sz="1000">
              <a:solidFill>
                <a:schemeClr val="dk1"/>
              </a:solidFill>
              <a:effectLst/>
              <a:latin typeface="+mn-lt"/>
              <a:ea typeface="+mn-ea"/>
              <a:cs typeface="+mn-cs"/>
            </a:rPr>
            <a:t>7</a:t>
          </a:r>
          <a:r>
            <a:rPr kumimoji="1" lang="ja-JP" altLang="en-US" sz="1000">
              <a:solidFill>
                <a:schemeClr val="dk1"/>
              </a:solidFill>
              <a:effectLst/>
              <a:latin typeface="+mn-lt"/>
              <a:ea typeface="+mn-ea"/>
              <a:cs typeface="+mn-cs"/>
            </a:rPr>
            <a:t>月豪雨災害に係る災害復旧債の償還が本格化したこと等により悪化したが、</a:t>
          </a:r>
          <a:r>
            <a:rPr kumimoji="1" lang="ja-JP" altLang="ja-JP" sz="1000">
              <a:solidFill>
                <a:schemeClr val="dk1"/>
              </a:solidFill>
              <a:effectLst/>
              <a:latin typeface="+mn-lt"/>
              <a:ea typeface="+mn-ea"/>
              <a:cs typeface="+mn-cs"/>
            </a:rPr>
            <a:t>近年実施してきた既発債の繰上償還による元利償還金の減少、交付税措置率の有利な過疎対策事業債や合併特例債を活用している影響などにより、指標は改善傾向にあり、類似団体平均を下回っている。</a:t>
          </a:r>
          <a:endParaRPr lang="ja-JP" altLang="ja-JP" sz="1100">
            <a:effectLst/>
          </a:endParaRPr>
        </a:p>
        <a:p>
          <a:r>
            <a:rPr kumimoji="1" lang="ja-JP" altLang="ja-JP" sz="1000">
              <a:solidFill>
                <a:schemeClr val="dk1"/>
              </a:solidFill>
              <a:effectLst/>
              <a:latin typeface="+mn-lt"/>
              <a:ea typeface="+mn-ea"/>
              <a:cs typeface="+mn-cs"/>
            </a:rPr>
            <a:t>　しかしながら、引き続き</a:t>
          </a:r>
          <a:r>
            <a:rPr kumimoji="1" lang="ja-JP" altLang="en-US" sz="1000">
              <a:solidFill>
                <a:schemeClr val="dk1"/>
              </a:solidFill>
              <a:effectLst/>
              <a:latin typeface="+mn-lt"/>
              <a:ea typeface="+mn-ea"/>
              <a:cs typeface="+mn-cs"/>
            </a:rPr>
            <a:t>吉田統合小学校建設事業</a:t>
          </a:r>
          <a:r>
            <a:rPr kumimoji="1" lang="ja-JP" altLang="ja-JP" sz="1000">
              <a:solidFill>
                <a:schemeClr val="dk1"/>
              </a:solidFill>
              <a:effectLst/>
              <a:latin typeface="+mn-lt"/>
              <a:ea typeface="+mn-ea"/>
              <a:cs typeface="+mn-cs"/>
            </a:rPr>
            <a:t>などの大規模事業が実施されることや、合併措置の終了による標準財政規模の縮減が見込まれることにより、中期的な指標の悪化が懸念されることから、今後も新発債の発行抑制など、財政の健全化に努める。</a:t>
          </a:r>
          <a:endParaRPr lang="ja-JP" altLang="ja-JP" sz="11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35278</xdr:rowOff>
    </xdr:from>
    <xdr:to>
      <xdr:col>81</xdr:col>
      <xdr:colOff>44450</xdr:colOff>
      <xdr:row>45</xdr:row>
      <xdr:rowOff>141111</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207478"/>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113188</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141111</xdr:rowOff>
    </xdr:from>
    <xdr:to>
      <xdr:col>81</xdr:col>
      <xdr:colOff>133350</xdr:colOff>
      <xdr:row>45</xdr:row>
      <xdr:rowOff>141111</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121655</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35278</xdr:rowOff>
    </xdr:from>
    <xdr:to>
      <xdr:col>81</xdr:col>
      <xdr:colOff>133350</xdr:colOff>
      <xdr:row>36</xdr:row>
      <xdr:rowOff>35278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161572</xdr:rowOff>
    </xdr:from>
    <xdr:to>
      <xdr:col>81</xdr:col>
      <xdr:colOff>44450</xdr:colOff>
      <xdr:row>39</xdr:row>
      <xdr:rowOff>43745</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179800" y="6676672"/>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144938</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717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1411</xdr:rowOff>
    </xdr:from>
    <xdr:to>
      <xdr:col>81</xdr:col>
      <xdr:colOff>95250</xdr:colOff>
      <xdr:row>42</xdr:row>
      <xdr:rowOff>103011</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161572</xdr:rowOff>
    </xdr:from>
    <xdr:to>
      <xdr:col>77</xdr:col>
      <xdr:colOff>44450</xdr:colOff>
      <xdr:row>39</xdr:row>
      <xdr:rowOff>30339</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667667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30339</xdr:rowOff>
    </xdr:from>
    <xdr:to>
      <xdr:col>72</xdr:col>
      <xdr:colOff>203200</xdr:colOff>
      <xdr:row>39</xdr:row>
      <xdr:rowOff>97367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6716889"/>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132645</xdr:rowOff>
    </xdr:from>
    <xdr:to>
      <xdr:col>73</xdr:col>
      <xdr:colOff>44450</xdr:colOff>
      <xdr:row>42</xdr:row>
      <xdr:rowOff>62795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47572</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97367</xdr:rowOff>
    </xdr:from>
    <xdr:to>
      <xdr:col>68</xdr:col>
      <xdr:colOff>152400</xdr:colOff>
      <xdr:row>39</xdr:row>
      <xdr:rowOff>150989</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6783917"/>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1411</xdr:rowOff>
    </xdr:from>
    <xdr:to>
      <xdr:col>64</xdr:col>
      <xdr:colOff>152400</xdr:colOff>
      <xdr:row>42</xdr:row>
      <xdr:rowOff>103011</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87788</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164395</xdr:rowOff>
    </xdr:from>
    <xdr:to>
      <xdr:col>81</xdr:col>
      <xdr:colOff>95250</xdr:colOff>
      <xdr:row>39</xdr:row>
      <xdr:rowOff>94545</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9472</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52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110772</xdr:rowOff>
    </xdr:from>
    <xdr:to>
      <xdr:col>77</xdr:col>
      <xdr:colOff>95250</xdr:colOff>
      <xdr:row>39</xdr:row>
      <xdr:rowOff>40922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62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51099</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394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150989</xdr:rowOff>
    </xdr:from>
    <xdr:to>
      <xdr:col>73</xdr:col>
      <xdr:colOff>44450</xdr:colOff>
      <xdr:row>39</xdr:row>
      <xdr:rowOff>81139</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6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91316</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43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46567</xdr:rowOff>
    </xdr:from>
    <xdr:to>
      <xdr:col>68</xdr:col>
      <xdr:colOff>203200</xdr:colOff>
      <xdr:row>39</xdr:row>
      <xdr:rowOff>148167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158344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100189</xdr:rowOff>
    </xdr:from>
    <xdr:to>
      <xdr:col>64</xdr:col>
      <xdr:colOff>152400</xdr:colOff>
      <xdr:row>40</xdr:row>
      <xdr:rowOff>30339</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40516</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5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平成</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a:t>
          </a:r>
          <a:r>
            <a:rPr kumimoji="1" lang="en-US" altLang="ja-JP" sz="1050">
              <a:solidFill>
                <a:schemeClr val="dk1"/>
              </a:solidFill>
              <a:effectLst/>
              <a:latin typeface="+mn-lt"/>
              <a:ea typeface="+mn-ea"/>
              <a:cs typeface="+mn-cs"/>
            </a:rPr>
            <a:t>7</a:t>
          </a:r>
          <a:r>
            <a:rPr kumimoji="1" lang="ja-JP" altLang="ja-JP" sz="1050">
              <a:solidFill>
                <a:schemeClr val="dk1"/>
              </a:solidFill>
              <a:effectLst/>
              <a:latin typeface="+mn-lt"/>
              <a:ea typeface="+mn-ea"/>
              <a:cs typeface="+mn-cs"/>
            </a:rPr>
            <a:t>月豪雨災害復旧事業の発債などにより、地方債残高は増となったが（</a:t>
          </a:r>
          <a:r>
            <a:rPr kumimoji="1" lang="en-US" altLang="ja-JP" sz="1050">
              <a:solidFill>
                <a:schemeClr val="dk1"/>
              </a:solidFill>
              <a:effectLst/>
              <a:latin typeface="+mn-lt"/>
              <a:ea typeface="+mn-ea"/>
              <a:cs typeface="+mn-cs"/>
            </a:rPr>
            <a:t>4</a:t>
          </a:r>
          <a:r>
            <a:rPr kumimoji="1" lang="ja-JP" altLang="ja-JP" sz="1050">
              <a:solidFill>
                <a:schemeClr val="dk1"/>
              </a:solidFill>
              <a:effectLst/>
              <a:latin typeface="+mn-lt"/>
              <a:ea typeface="+mn-ea"/>
              <a:cs typeface="+mn-cs"/>
            </a:rPr>
            <a:t>年間で</a:t>
          </a:r>
          <a:r>
            <a:rPr kumimoji="1" lang="en-US" altLang="ja-JP" sz="1050">
              <a:solidFill>
                <a:schemeClr val="dk1"/>
              </a:solidFill>
              <a:effectLst/>
              <a:latin typeface="+mn-lt"/>
              <a:ea typeface="+mn-ea"/>
              <a:cs typeface="+mn-cs"/>
            </a:rPr>
            <a:t>436</a:t>
          </a:r>
          <a:r>
            <a:rPr kumimoji="1" lang="ja-JP" altLang="ja-JP" sz="1050">
              <a:solidFill>
                <a:schemeClr val="dk1"/>
              </a:solidFill>
              <a:effectLst/>
              <a:latin typeface="+mn-lt"/>
              <a:ea typeface="+mn-ea"/>
              <a:cs typeface="+mn-cs"/>
            </a:rPr>
            <a:t>百万円、</a:t>
          </a:r>
          <a:r>
            <a:rPr kumimoji="1" lang="en-US" altLang="ja-JP" sz="1050">
              <a:solidFill>
                <a:schemeClr val="dk1"/>
              </a:solidFill>
              <a:effectLst/>
              <a:latin typeface="+mn-lt"/>
              <a:ea typeface="+mn-ea"/>
              <a:cs typeface="+mn-cs"/>
            </a:rPr>
            <a:t>1.3</a:t>
          </a:r>
          <a:r>
            <a:rPr kumimoji="1" lang="ja-JP" altLang="ja-JP" sz="1050">
              <a:solidFill>
                <a:schemeClr val="dk1"/>
              </a:solidFill>
              <a:effectLst/>
              <a:latin typeface="+mn-lt"/>
              <a:ea typeface="+mn-ea"/>
              <a:cs typeface="+mn-cs"/>
            </a:rPr>
            <a:t>％増）、既発債の繰上償還などにより指標は改善され、平成</a:t>
          </a:r>
          <a:r>
            <a:rPr kumimoji="1" lang="en-US" altLang="ja-JP" sz="1050">
              <a:solidFill>
                <a:schemeClr val="dk1"/>
              </a:solidFill>
              <a:effectLst/>
              <a:latin typeface="+mn-lt"/>
              <a:ea typeface="+mn-ea"/>
              <a:cs typeface="+mn-cs"/>
            </a:rPr>
            <a:t>27</a:t>
          </a:r>
          <a:r>
            <a:rPr kumimoji="1" lang="ja-JP" altLang="ja-JP" sz="1050">
              <a:solidFill>
                <a:schemeClr val="dk1"/>
              </a:solidFill>
              <a:effectLst/>
              <a:latin typeface="+mn-lt"/>
              <a:ea typeface="+mn-ea"/>
              <a:cs typeface="+mn-cs"/>
            </a:rPr>
            <a:t>年度からは該当がない。</a:t>
          </a:r>
          <a:endParaRPr lang="ja-JP" altLang="ja-JP" sz="1200">
            <a:effectLst/>
          </a:endParaRPr>
        </a:p>
        <a:p>
          <a:r>
            <a:rPr kumimoji="1" lang="ja-JP" altLang="ja-JP" sz="1050">
              <a:solidFill>
                <a:schemeClr val="dk1"/>
              </a:solidFill>
              <a:effectLst/>
              <a:latin typeface="+mn-lt"/>
              <a:ea typeface="+mn-ea"/>
              <a:cs typeface="+mn-cs"/>
            </a:rPr>
            <a:t>　引き続き</a:t>
          </a:r>
          <a:r>
            <a:rPr kumimoji="1" lang="ja-JP" altLang="en-US" sz="1050">
              <a:solidFill>
                <a:schemeClr val="dk1"/>
              </a:solidFill>
              <a:effectLst/>
              <a:latin typeface="+mn-lt"/>
              <a:ea typeface="+mn-ea"/>
              <a:cs typeface="+mn-cs"/>
            </a:rPr>
            <a:t>吉田統合小学校建設事業</a:t>
          </a:r>
          <a:r>
            <a:rPr kumimoji="1" lang="ja-JP" altLang="ja-JP" sz="1050">
              <a:solidFill>
                <a:schemeClr val="dk1"/>
              </a:solidFill>
              <a:effectLst/>
              <a:latin typeface="+mn-lt"/>
              <a:ea typeface="+mn-ea"/>
              <a:cs typeface="+mn-cs"/>
            </a:rPr>
            <a:t>などの大規模事業が実施されることや、合併優遇措置の終了による標準財政規模の縮減が見込まれることに</a:t>
          </a:r>
          <a:r>
            <a:rPr kumimoji="1" lang="ja-JP" altLang="en-US" sz="1050">
              <a:solidFill>
                <a:schemeClr val="dk1"/>
              </a:solidFill>
              <a:effectLst/>
              <a:latin typeface="+mn-lt"/>
              <a:ea typeface="+mn-ea"/>
              <a:cs typeface="+mn-cs"/>
            </a:rPr>
            <a:t>より、</a:t>
          </a:r>
          <a:r>
            <a:rPr kumimoji="1" lang="ja-JP" altLang="ja-JP" sz="1050">
              <a:solidFill>
                <a:schemeClr val="dk1"/>
              </a:solidFill>
              <a:effectLst/>
              <a:latin typeface="+mn-lt"/>
              <a:ea typeface="+mn-ea"/>
              <a:cs typeface="+mn-cs"/>
            </a:rPr>
            <a:t>中期的な指標の悪化が懸念される。</a:t>
          </a:r>
          <a:endParaRPr lang="ja-JP" altLang="ja-JP" sz="1200">
            <a:effectLst/>
          </a:endParaRPr>
        </a:p>
        <a:p>
          <a:r>
            <a:rPr kumimoji="1" lang="ja-JP" altLang="ja-JP" sz="1050">
              <a:solidFill>
                <a:schemeClr val="dk1"/>
              </a:solidFill>
              <a:effectLst/>
              <a:latin typeface="+mn-lt"/>
              <a:ea typeface="+mn-ea"/>
              <a:cs typeface="+mn-cs"/>
            </a:rPr>
            <a:t>　よって、今後も義務的経費の削減などの行財政改革を進め、財政の健全化に努める。</a:t>
          </a:r>
          <a:endParaRPr lang="ja-JP" altLang="ja-JP" sz="1200">
            <a:effectLst/>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35983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7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8060</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5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35983</xdr:rowOff>
    </xdr:from>
    <xdr:to>
      <xdr:col>81</xdr:col>
      <xdr:colOff>133350</xdr:colOff>
      <xdr:row>23</xdr:row>
      <xdr:rowOff>35983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7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149030</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549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5503</xdr:rowOff>
    </xdr:from>
    <xdr:to>
      <xdr:col>81</xdr:col>
      <xdr:colOff>95250</xdr:colOff>
      <xdr:row>15</xdr:row>
      <xdr:rowOff>107103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57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123472</xdr:rowOff>
    </xdr:from>
    <xdr:to>
      <xdr:col>77</xdr:col>
      <xdr:colOff>95250</xdr:colOff>
      <xdr:row>16</xdr:row>
      <xdr:rowOff>53622</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69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63799</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464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56444</xdr:rowOff>
    </xdr:from>
    <xdr:to>
      <xdr:col>73</xdr:col>
      <xdr:colOff>44450</xdr:colOff>
      <xdr:row>15</xdr:row>
      <xdr:rowOff>158044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6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168221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39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88618</xdr:rowOff>
    </xdr:from>
    <xdr:to>
      <xdr:col>68</xdr:col>
      <xdr:colOff>203200</xdr:colOff>
      <xdr:row>16</xdr:row>
      <xdr:rowOff>18768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28945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152965</xdr:rowOff>
    </xdr:from>
    <xdr:to>
      <xdr:col>64</xdr:col>
      <xdr:colOff>152400</xdr:colOff>
      <xdr:row>16</xdr:row>
      <xdr:rowOff>83115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72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93292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493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愛媛県宇和島市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71,448
71,015
468.15
54,169,252
50,926,348
2,167,905
26,945,695
32,979,553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定員適正化計画に基づく職員数の削減を実施してきた結果として、指標は類似団体平均を下回っている。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引き続き、市民サービスの低下を招かないような組織編制や事務の見直しに努め、人件費の抑制に努める。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42418</xdr:rowOff>
    </xdr:from>
    <xdr:to>
      <xdr:col>24</xdr:col>
      <xdr:colOff>25400</xdr:colOff>
      <xdr:row>41</xdr:row>
      <xdr:rowOff>133858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0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128795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42418</xdr:rowOff>
    </xdr:from>
    <xdr:to>
      <xdr:col>24</xdr:col>
      <xdr:colOff>114300</xdr:colOff>
      <xdr:row>33</xdr:row>
      <xdr:rowOff>42418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49276</xdr:rowOff>
    </xdr:from>
    <xdr:to>
      <xdr:col>24</xdr:col>
      <xdr:colOff>25400</xdr:colOff>
      <xdr:row>37</xdr:row>
      <xdr:rowOff>42418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21476"/>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64279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407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92202</xdr:rowOff>
    </xdr:from>
    <xdr:to>
      <xdr:col>24</xdr:col>
      <xdr:colOff>76200</xdr:colOff>
      <xdr:row>38</xdr:row>
      <xdr:rowOff>22352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138430</xdr:rowOff>
    </xdr:from>
    <xdr:to>
      <xdr:col>19</xdr:col>
      <xdr:colOff>187325</xdr:colOff>
      <xdr:row>37</xdr:row>
      <xdr:rowOff>42418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39180"/>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85344</xdr:rowOff>
    </xdr:from>
    <xdr:to>
      <xdr:col>20</xdr:col>
      <xdr:colOff>38100</xdr:colOff>
      <xdr:row>39</xdr:row>
      <xdr:rowOff>15494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60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271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68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129286</xdr:rowOff>
    </xdr:from>
    <xdr:to>
      <xdr:col>15</xdr:col>
      <xdr:colOff>98425</xdr:colOff>
      <xdr:row>35</xdr:row>
      <xdr:rowOff>138430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300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92202</xdr:rowOff>
    </xdr:from>
    <xdr:to>
      <xdr:col>15</xdr:col>
      <xdr:colOff>149225</xdr:colOff>
      <xdr:row>38</xdr:row>
      <xdr:rowOff>22352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7129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120142</xdr:rowOff>
    </xdr:from>
    <xdr:to>
      <xdr:col>11</xdr:col>
      <xdr:colOff>9525</xdr:colOff>
      <xdr:row>35</xdr:row>
      <xdr:rowOff>129286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208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101346</xdr:rowOff>
    </xdr:from>
    <xdr:to>
      <xdr:col>11</xdr:col>
      <xdr:colOff>60325</xdr:colOff>
      <xdr:row>38</xdr:row>
      <xdr:rowOff>31496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16273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83058</xdr:rowOff>
    </xdr:from>
    <xdr:to>
      <xdr:col>6</xdr:col>
      <xdr:colOff>171450</xdr:colOff>
      <xdr:row>38</xdr:row>
      <xdr:rowOff>13208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42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169435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169926</xdr:rowOff>
    </xdr:from>
    <xdr:to>
      <xdr:col>24</xdr:col>
      <xdr:colOff>76200</xdr:colOff>
      <xdr:row>36</xdr:row>
      <xdr:rowOff>100076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15003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163068</xdr:rowOff>
    </xdr:from>
    <xdr:to>
      <xdr:col>20</xdr:col>
      <xdr:colOff>38100</xdr:colOff>
      <xdr:row>37</xdr:row>
      <xdr:rowOff>93218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103395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87630</xdr:rowOff>
    </xdr:from>
    <xdr:to>
      <xdr:col>15</xdr:col>
      <xdr:colOff>149225</xdr:colOff>
      <xdr:row>36</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27957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78486</xdr:rowOff>
    </xdr:from>
    <xdr:to>
      <xdr:col>11</xdr:col>
      <xdr:colOff>60325</xdr:colOff>
      <xdr:row>36</xdr:row>
      <xdr:rowOff>8636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18813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69342</xdr:rowOff>
    </xdr:from>
    <xdr:to>
      <xdr:col>6</xdr:col>
      <xdr:colOff>171450</xdr:colOff>
      <xdr:row>35</xdr:row>
      <xdr:rowOff>170942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9669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事務事業の効率化の取り組みなどにより、類似団体平均を下回る状況が続いている。</a:t>
          </a:r>
        </a:p>
        <a:p>
          <a:r>
            <a:rPr kumimoji="1" lang="ja-JP" altLang="en-US" sz="1300">
              <a:latin typeface="ＭＳ Ｐゴシック" panose="020B0600070205080204" pitchFamily="50" charset="-128"/>
              <a:ea typeface="ＭＳ Ｐゴシック" panose="020B0600070205080204" pitchFamily="50" charset="-128"/>
            </a:rPr>
            <a:t>　今後、業務の民間委託が進むことなどから、指標の上昇が見込まれるが、行政の簡素化・効率化を進め、現水準の維持に努める。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21</xdr:row>
      <xdr:rowOff>146050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39914</xdr:rowOff>
    </xdr:from>
    <xdr:to>
      <xdr:col>82</xdr:col>
      <xdr:colOff>107950</xdr:colOff>
      <xdr:row>14</xdr:row>
      <xdr:rowOff>72571</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4402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119034</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2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72571</xdr:rowOff>
    </xdr:from>
    <xdr:to>
      <xdr:col>78</xdr:col>
      <xdr:colOff>69850</xdr:colOff>
      <xdr:row>14</xdr:row>
      <xdr:rowOff>94343</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4728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135164</xdr:rowOff>
    </xdr:from>
    <xdr:to>
      <xdr:col>73</xdr:col>
      <xdr:colOff>180975</xdr:colOff>
      <xdr:row>14</xdr:row>
      <xdr:rowOff>94343</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36401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75491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135164</xdr:rowOff>
    </xdr:from>
    <xdr:to>
      <xdr:col>69</xdr:col>
      <xdr:colOff>92075</xdr:colOff>
      <xdr:row>14</xdr:row>
      <xdr:rowOff>7257</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3640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127907</xdr:rowOff>
    </xdr:from>
    <xdr:to>
      <xdr:col>69</xdr:col>
      <xdr:colOff>142875</xdr:colOff>
      <xdr:row>18</xdr:row>
      <xdr:rowOff>58057</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42834</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160564</xdr:rowOff>
    </xdr:from>
    <xdr:to>
      <xdr:col>82</xdr:col>
      <xdr:colOff>158750</xdr:colOff>
      <xdr:row>14</xdr:row>
      <xdr:rowOff>90714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69141</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29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21771</xdr:rowOff>
    </xdr:from>
    <xdr:to>
      <xdr:col>78</xdr:col>
      <xdr:colOff>120650</xdr:colOff>
      <xdr:row>14</xdr:row>
      <xdr:rowOff>123371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133548</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190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43543</xdr:rowOff>
    </xdr:from>
    <xdr:to>
      <xdr:col>74</xdr:col>
      <xdr:colOff>31750</xdr:colOff>
      <xdr:row>14</xdr:row>
      <xdr:rowOff>145143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155320</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84364</xdr:rowOff>
    </xdr:from>
    <xdr:to>
      <xdr:col>69</xdr:col>
      <xdr:colOff>142875</xdr:colOff>
      <xdr:row>14</xdr:row>
      <xdr:rowOff>14514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24691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127907</xdr:rowOff>
    </xdr:from>
    <xdr:to>
      <xdr:col>65</xdr:col>
      <xdr:colOff>53975</xdr:colOff>
      <xdr:row>14</xdr:row>
      <xdr:rowOff>58057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68234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社会福祉費における障害者福祉費の事業費が増額となったこと等により前年度より悪化しているものの、依然として類似団体平均を下回っている。全国平均を上回る高齢化率（令和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a:t>
          </a:r>
          <a:r>
            <a:rPr kumimoji="1" lang="en-US" altLang="ja-JP" sz="1300">
              <a:latin typeface="ＭＳ Ｐゴシック" panose="020B0600070205080204" pitchFamily="50" charset="-128"/>
              <a:ea typeface="ＭＳ Ｐゴシック" panose="020B0600070205080204" pitchFamily="50" charset="-128"/>
            </a:rPr>
            <a:t>40.0</a:t>
          </a:r>
          <a:r>
            <a:rPr kumimoji="1" lang="ja-JP" altLang="en-US" sz="1300">
              <a:latin typeface="ＭＳ Ｐゴシック" panose="020B0600070205080204" pitchFamily="50" charset="-128"/>
              <a:ea typeface="ＭＳ Ｐゴシック" panose="020B0600070205080204" pitchFamily="50" charset="-128"/>
            </a:rPr>
            <a:t>％）などの影響が懸念される。</a:t>
          </a:r>
        </a:p>
        <a:p>
          <a:r>
            <a:rPr kumimoji="1" lang="ja-JP" altLang="en-US" sz="1300">
              <a:latin typeface="ＭＳ Ｐゴシック" panose="020B0600070205080204" pitchFamily="50" charset="-128"/>
              <a:ea typeface="ＭＳ Ｐゴシック" panose="020B0600070205080204" pitchFamily="50" charset="-128"/>
            </a:rPr>
            <a:t>　引き続き、行政の簡素化・効率化による他の経常経費の抑制･削減に努める。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51562</xdr:rowOff>
    </xdr:from>
    <xdr:to>
      <xdr:col>24</xdr:col>
      <xdr:colOff>25400</xdr:colOff>
      <xdr:row>61</xdr:row>
      <xdr:rowOff>60706</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384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32783</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9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60706</xdr:rowOff>
    </xdr:from>
    <xdr:to>
      <xdr:col>24</xdr:col>
      <xdr:colOff>114300</xdr:colOff>
      <xdr:row>61</xdr:row>
      <xdr:rowOff>60706</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1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137939</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8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51562</xdr:rowOff>
    </xdr:from>
    <xdr:to>
      <xdr:col>24</xdr:col>
      <xdr:colOff>114300</xdr:colOff>
      <xdr:row>53</xdr:row>
      <xdr:rowOff>51562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108712</xdr:rowOff>
    </xdr:from>
    <xdr:to>
      <xdr:col>24</xdr:col>
      <xdr:colOff>25400</xdr:colOff>
      <xdr:row>54</xdr:row>
      <xdr:rowOff>163576</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36701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23131</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52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51054</xdr:rowOff>
    </xdr:from>
    <xdr:to>
      <xdr:col>24</xdr:col>
      <xdr:colOff>76200</xdr:colOff>
      <xdr:row>55</xdr:row>
      <xdr:rowOff>152654</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108712</xdr:rowOff>
    </xdr:from>
    <xdr:to>
      <xdr:col>19</xdr:col>
      <xdr:colOff>187325</xdr:colOff>
      <xdr:row>55</xdr:row>
      <xdr:rowOff>120142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367012"/>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151638</xdr:rowOff>
    </xdr:from>
    <xdr:to>
      <xdr:col>20</xdr:col>
      <xdr:colOff>38100</xdr:colOff>
      <xdr:row>56</xdr:row>
      <xdr:rowOff>81788</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66565</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67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120142</xdr:rowOff>
    </xdr:from>
    <xdr:to>
      <xdr:col>15</xdr:col>
      <xdr:colOff>98425</xdr:colOff>
      <xdr:row>55</xdr:row>
      <xdr:rowOff>129286</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5498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62484</xdr:rowOff>
    </xdr:from>
    <xdr:to>
      <xdr:col>15</xdr:col>
      <xdr:colOff>149225</xdr:colOff>
      <xdr:row>56</xdr:row>
      <xdr:rowOff>164084</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148861</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129286</xdr:rowOff>
    </xdr:from>
    <xdr:to>
      <xdr:col>11</xdr:col>
      <xdr:colOff>9525</xdr:colOff>
      <xdr:row>55</xdr:row>
      <xdr:rowOff>147574</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5590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16764</xdr:rowOff>
    </xdr:from>
    <xdr:to>
      <xdr:col>11</xdr:col>
      <xdr:colOff>60325</xdr:colOff>
      <xdr:row>56</xdr:row>
      <xdr:rowOff>118364</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103141</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93997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112776</xdr:rowOff>
    </xdr:from>
    <xdr:to>
      <xdr:col>24</xdr:col>
      <xdr:colOff>76200</xdr:colOff>
      <xdr:row>55</xdr:row>
      <xdr:rowOff>42926</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37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129303</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1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57912</xdr:rowOff>
    </xdr:from>
    <xdr:to>
      <xdr:col>20</xdr:col>
      <xdr:colOff>38100</xdr:colOff>
      <xdr:row>54</xdr:row>
      <xdr:rowOff>159512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31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169689</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08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69342</xdr:rowOff>
    </xdr:from>
    <xdr:to>
      <xdr:col>15</xdr:col>
      <xdr:colOff>149225</xdr:colOff>
      <xdr:row>55</xdr:row>
      <xdr:rowOff>170942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9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9669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26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78486</xdr:rowOff>
    </xdr:from>
    <xdr:to>
      <xdr:col>11</xdr:col>
      <xdr:colOff>60325</xdr:colOff>
      <xdr:row>56</xdr:row>
      <xdr:rowOff>8636</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18813</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96774</xdr:rowOff>
    </xdr:from>
    <xdr:to>
      <xdr:col>6</xdr:col>
      <xdr:colOff>171450</xdr:colOff>
      <xdr:row>56</xdr:row>
      <xdr:rowOff>26924</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37101</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29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年度より公共下水道事業が法適化したため、それまで多額の経費を要していた繰出金が減少した反面、補助費等が増加している。</a:t>
          </a:r>
        </a:p>
        <a:p>
          <a:r>
            <a:rPr kumimoji="1" lang="ja-JP" altLang="en-US" sz="1300">
              <a:latin typeface="ＭＳ Ｐゴシック" panose="020B0600070205080204" pitchFamily="50" charset="-128"/>
              <a:ea typeface="ＭＳ Ｐゴシック" panose="020B0600070205080204" pitchFamily="50" charset="-128"/>
            </a:rPr>
            <a:t>　よって、その他については類似団体平均を下回っている。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今後、特別会計における独立採算の原則に立ち返り、料金などの適正化を図ることなどにより、税収を主な財源とする普通会計の負担額を減らしていくよう努める。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86178</xdr:rowOff>
    </xdr:from>
    <xdr:to>
      <xdr:col>82</xdr:col>
      <xdr:colOff>107950</xdr:colOff>
      <xdr:row>61</xdr:row>
      <xdr:rowOff>102507</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86178</xdr:rowOff>
    </xdr:from>
    <xdr:to>
      <xdr:col>82</xdr:col>
      <xdr:colOff>196850</xdr:colOff>
      <xdr:row>53</xdr:row>
      <xdr:rowOff>86178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45357</xdr:rowOff>
    </xdr:from>
    <xdr:to>
      <xdr:col>82</xdr:col>
      <xdr:colOff>107950</xdr:colOff>
      <xdr:row>56</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646557"/>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129920</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31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127000</xdr:rowOff>
    </xdr:from>
    <xdr:to>
      <xdr:col>78</xdr:col>
      <xdr:colOff>69850</xdr:colOff>
      <xdr:row>59</xdr:row>
      <xdr:rowOff>102507</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728200"/>
          <a:ext cx="889000" cy="48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35378</xdr:rowOff>
    </xdr:from>
    <xdr:to>
      <xdr:col>78</xdr:col>
      <xdr:colOff>120650</xdr:colOff>
      <xdr:row>57</xdr:row>
      <xdr:rowOff>136978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121755</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9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102507</xdr:rowOff>
    </xdr:from>
    <xdr:to>
      <xdr:col>73</xdr:col>
      <xdr:colOff>180975</xdr:colOff>
      <xdr:row>59</xdr:row>
      <xdr:rowOff>118835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102180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157843</xdr:rowOff>
    </xdr:from>
    <xdr:to>
      <xdr:col>74</xdr:col>
      <xdr:colOff>31750</xdr:colOff>
      <xdr:row>59</xdr:row>
      <xdr:rowOff>87993</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98170</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7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118835</xdr:rowOff>
    </xdr:from>
    <xdr:to>
      <xdr:col>69</xdr:col>
      <xdr:colOff>92075</xdr:colOff>
      <xdr:row>59</xdr:row>
      <xdr:rowOff>167822</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102343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51707</xdr:rowOff>
    </xdr:from>
    <xdr:to>
      <xdr:col>69</xdr:col>
      <xdr:colOff>142875</xdr:colOff>
      <xdr:row>59</xdr:row>
      <xdr:rowOff>153307</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163484</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93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51707</xdr:rowOff>
    </xdr:from>
    <xdr:to>
      <xdr:col>65</xdr:col>
      <xdr:colOff>53975</xdr:colOff>
      <xdr:row>59</xdr:row>
      <xdr:rowOff>153307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163484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3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166007</xdr:rowOff>
    </xdr:from>
    <xdr:to>
      <xdr:col>82</xdr:col>
      <xdr:colOff>158750</xdr:colOff>
      <xdr:row>56</xdr:row>
      <xdr:rowOff>96157</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11084</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76200</xdr:rowOff>
    </xdr:from>
    <xdr:to>
      <xdr:col>78</xdr:col>
      <xdr:colOff>120650</xdr:colOff>
      <xdr:row>57</xdr:row>
      <xdr:rowOff>6350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51707</xdr:rowOff>
    </xdr:from>
    <xdr:to>
      <xdr:col>74</xdr:col>
      <xdr:colOff>31750</xdr:colOff>
      <xdr:row>59</xdr:row>
      <xdr:rowOff>153307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138084</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68035</xdr:rowOff>
    </xdr:from>
    <xdr:to>
      <xdr:col>69</xdr:col>
      <xdr:colOff>142875</xdr:colOff>
      <xdr:row>59</xdr:row>
      <xdr:rowOff>169635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154412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117022</xdr:rowOff>
    </xdr:from>
    <xdr:to>
      <xdr:col>65</xdr:col>
      <xdr:colOff>53975</xdr:colOff>
      <xdr:row>60</xdr:row>
      <xdr:rowOff>47172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31949</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一部事務組合、市立３病院及び公共下水道事業への負担金が多額になっていることにより、類似団体平均を上回る状況が続いている。</a:t>
          </a:r>
        </a:p>
        <a:p>
          <a:r>
            <a:rPr kumimoji="1" lang="ja-JP" altLang="en-US" sz="1300">
              <a:latin typeface="ＭＳ Ｐゴシック" panose="020B0600070205080204" pitchFamily="50" charset="-128"/>
              <a:ea typeface="ＭＳ Ｐゴシック" panose="020B0600070205080204" pitchFamily="50" charset="-128"/>
            </a:rPr>
            <a:t>　各種団体への補助金については、効率的・効果的な運用を図るため、統一的な基準に基づく客観的な審査を行い、引き続き整理適正化に努める。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75565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1058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1270</xdr:rowOff>
    </xdr:from>
    <xdr:to>
      <xdr:col>82</xdr:col>
      <xdr:colOff>107950</xdr:colOff>
      <xdr:row>40</xdr:row>
      <xdr:rowOff>41275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85927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149877</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32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161290</xdr:rowOff>
    </xdr:from>
    <xdr:to>
      <xdr:col>78</xdr:col>
      <xdr:colOff>69850</xdr:colOff>
      <xdr:row>40</xdr:row>
      <xdr:rowOff>1270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67639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127635</xdr:rowOff>
    </xdr:from>
    <xdr:to>
      <xdr:col>78</xdr:col>
      <xdr:colOff>120650</xdr:colOff>
      <xdr:row>38</xdr:row>
      <xdr:rowOff>57785</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67962</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240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115570</xdr:rowOff>
    </xdr:from>
    <xdr:to>
      <xdr:col>73</xdr:col>
      <xdr:colOff>180975</xdr:colOff>
      <xdr:row>38</xdr:row>
      <xdr:rowOff>161290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6306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47625</xdr:rowOff>
    </xdr:from>
    <xdr:to>
      <xdr:col>74</xdr:col>
      <xdr:colOff>31750</xdr:colOff>
      <xdr:row>37</xdr:row>
      <xdr:rowOff>149225</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159402</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16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115570</xdr:rowOff>
    </xdr:from>
    <xdr:to>
      <xdr:col>69</xdr:col>
      <xdr:colOff>92075</xdr:colOff>
      <xdr:row>38</xdr:row>
      <xdr:rowOff>115570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6306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24765</xdr:rowOff>
    </xdr:from>
    <xdr:to>
      <xdr:col>69</xdr:col>
      <xdr:colOff>142875</xdr:colOff>
      <xdr:row>37</xdr:row>
      <xdr:rowOff>126365</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136542</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13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xdr:rowOff>
    </xdr:from>
    <xdr:to>
      <xdr:col>65</xdr:col>
      <xdr:colOff>53975</xdr:colOff>
      <xdr:row>37</xdr:row>
      <xdr:rowOff>114935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125112</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12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161925</xdr:rowOff>
    </xdr:from>
    <xdr:to>
      <xdr:col>82</xdr:col>
      <xdr:colOff>158750</xdr:colOff>
      <xdr:row>40</xdr:row>
      <xdr:rowOff>92075</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84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134002</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82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121920</xdr:rowOff>
    </xdr:from>
    <xdr:to>
      <xdr:col>78</xdr:col>
      <xdr:colOff>120650</xdr:colOff>
      <xdr:row>40</xdr:row>
      <xdr:rowOff>52070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80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36847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894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110490</xdr:rowOff>
    </xdr:from>
    <xdr:to>
      <xdr:col>74</xdr:col>
      <xdr:colOff>31750</xdr:colOff>
      <xdr:row>39</xdr:row>
      <xdr:rowOff>40640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6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25417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711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64770</xdr:rowOff>
    </xdr:from>
    <xdr:to>
      <xdr:col>69</xdr:col>
      <xdr:colOff>142875</xdr:colOff>
      <xdr:row>38</xdr:row>
      <xdr:rowOff>166370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5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151147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66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64770</xdr:rowOff>
    </xdr:from>
    <xdr:to>
      <xdr:col>65</xdr:col>
      <xdr:colOff>53975</xdr:colOff>
      <xdr:row>38</xdr:row>
      <xdr:rowOff>166370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5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151147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66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既発債の繰上償還や中長期財政計画に沿った財政運営に努めたことにより減少傾向が続いていたが、令和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月豪雨災害に係る災害復旧債の償還が本格化したことに伴い、大幅に悪化し、類似団体平均を下回った。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災害復旧債の償還に伴う公債費のピークは令和</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年度ごろになるため、それ以降は改善していくと見込まれる。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今後も、計画的な地方債の発行に努め、後年度に過度の負担を残さないよう健全な財政運営に努める。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143328</xdr:rowOff>
    </xdr:from>
    <xdr:to>
      <xdr:col>24</xdr:col>
      <xdr:colOff>25400</xdr:colOff>
      <xdr:row>80</xdr:row>
      <xdr:rowOff>132443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87728"/>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104520</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8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132443</xdr:rowOff>
    </xdr:from>
    <xdr:to>
      <xdr:col>24</xdr:col>
      <xdr:colOff>114300</xdr:colOff>
      <xdr:row>80</xdr:row>
      <xdr:rowOff>132443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4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58255</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143328</xdr:rowOff>
    </xdr:from>
    <xdr:to>
      <xdr:col>24</xdr:col>
      <xdr:colOff>114300</xdr:colOff>
      <xdr:row>72</xdr:row>
      <xdr:rowOff>143328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88900</xdr:rowOff>
    </xdr:from>
    <xdr:to>
      <xdr:col>24</xdr:col>
      <xdr:colOff>25400</xdr:colOff>
      <xdr:row>77</xdr:row>
      <xdr:rowOff>135164</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119100"/>
          <a:ext cx="8382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76399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2935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64407</xdr:rowOff>
    </xdr:from>
    <xdr:to>
      <xdr:col>19</xdr:col>
      <xdr:colOff>187325</xdr:colOff>
      <xdr:row>76</xdr:row>
      <xdr:rowOff>88900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29231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48986</xdr:rowOff>
    </xdr:from>
    <xdr:to>
      <xdr:col>20</xdr:col>
      <xdr:colOff>38100</xdr:colOff>
      <xdr:row>76</xdr:row>
      <xdr:rowOff>150586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135363</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165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64407</xdr:rowOff>
    </xdr:from>
    <xdr:to>
      <xdr:col>15</xdr:col>
      <xdr:colOff>98425</xdr:colOff>
      <xdr:row>76</xdr:row>
      <xdr:rowOff>56243</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29231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48986</xdr:rowOff>
    </xdr:from>
    <xdr:to>
      <xdr:col>15</xdr:col>
      <xdr:colOff>149225</xdr:colOff>
      <xdr:row>76</xdr:row>
      <xdr:rowOff>150586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135363</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16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56243</xdr:rowOff>
    </xdr:from>
    <xdr:to>
      <xdr:col>11</xdr:col>
      <xdr:colOff>9525</xdr:colOff>
      <xdr:row>76</xdr:row>
      <xdr:rowOff>67129</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0864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59871</xdr:rowOff>
    </xdr:from>
    <xdr:to>
      <xdr:col>11</xdr:col>
      <xdr:colOff>60325</xdr:colOff>
      <xdr:row>76</xdr:row>
      <xdr:rowOff>161471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146248</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17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70757</xdr:rowOff>
    </xdr:from>
    <xdr:to>
      <xdr:col>6</xdr:col>
      <xdr:colOff>171450</xdr:colOff>
      <xdr:row>77</xdr:row>
      <xdr:rowOff>907</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157134</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18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84364</xdr:rowOff>
    </xdr:from>
    <xdr:to>
      <xdr:col>24</xdr:col>
      <xdr:colOff>76200</xdr:colOff>
      <xdr:row>78</xdr:row>
      <xdr:rowOff>14514</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56441</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258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38100</xdr:rowOff>
    </xdr:from>
    <xdr:to>
      <xdr:col>20</xdr:col>
      <xdr:colOff>38100</xdr:colOff>
      <xdr:row>76</xdr:row>
      <xdr:rowOff>139700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149877</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13607</xdr:rowOff>
    </xdr:from>
    <xdr:to>
      <xdr:col>15</xdr:col>
      <xdr:colOff>149225</xdr:colOff>
      <xdr:row>75</xdr:row>
      <xdr:rowOff>115207</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287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125384</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64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5443</xdr:rowOff>
    </xdr:from>
    <xdr:to>
      <xdr:col>11</xdr:col>
      <xdr:colOff>60325</xdr:colOff>
      <xdr:row>76</xdr:row>
      <xdr:rowOff>107043</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03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117220</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80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16329</xdr:rowOff>
    </xdr:from>
    <xdr:to>
      <xdr:col>6</xdr:col>
      <xdr:colOff>171450</xdr:colOff>
      <xdr:row>76</xdr:row>
      <xdr:rowOff>117929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04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128105</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81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公債費以外で見た場合、類似団体平均を下回っているが、補助費や繰出金などの割合は高くなっている。</a:t>
          </a:r>
        </a:p>
        <a:p>
          <a:r>
            <a:rPr kumimoji="1" lang="ja-JP" altLang="en-US" sz="1300">
              <a:latin typeface="ＭＳ Ｐゴシック" panose="020B0600070205080204" pitchFamily="50" charset="-128"/>
              <a:ea typeface="ＭＳ Ｐゴシック" panose="020B0600070205080204" pitchFamily="50" charset="-128"/>
            </a:rPr>
            <a:t>　行財政改革による行政の簡素化・効率化、補助金の整理適正化、受益者負担の適正化などにより、経常経費の削減に努める。</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82</xdr:row>
      <xdr:rowOff>43180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00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15257</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407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43180</xdr:rowOff>
    </xdr:from>
    <xdr:to>
      <xdr:col>82</xdr:col>
      <xdr:colOff>196850</xdr:colOff>
      <xdr:row>82</xdr:row>
      <xdr:rowOff>43180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410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20320</xdr:rowOff>
    </xdr:from>
    <xdr:to>
      <xdr:col>82</xdr:col>
      <xdr:colOff>107950</xdr:colOff>
      <xdr:row>76</xdr:row>
      <xdr:rowOff>119380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0505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13988</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66039</xdr:rowOff>
    </xdr:from>
    <xdr:to>
      <xdr:col>78</xdr:col>
      <xdr:colOff>69850</xdr:colOff>
      <xdr:row>76</xdr:row>
      <xdr:rowOff>119380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0962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144780</xdr:rowOff>
    </xdr:from>
    <xdr:to>
      <xdr:col>78</xdr:col>
      <xdr:colOff>120650</xdr:colOff>
      <xdr:row>79</xdr:row>
      <xdr:rowOff>74930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59707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92710</xdr:rowOff>
    </xdr:from>
    <xdr:to>
      <xdr:col>73</xdr:col>
      <xdr:colOff>180975</xdr:colOff>
      <xdr:row>76</xdr:row>
      <xdr:rowOff>66039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2951460"/>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26670</xdr:rowOff>
    </xdr:from>
    <xdr:to>
      <xdr:col>74</xdr:col>
      <xdr:colOff>31750</xdr:colOff>
      <xdr:row>79</xdr:row>
      <xdr:rowOff>128270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113047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92710</xdr:rowOff>
    </xdr:from>
    <xdr:to>
      <xdr:col>69</xdr:col>
      <xdr:colOff>92075</xdr:colOff>
      <xdr:row>75</xdr:row>
      <xdr:rowOff>153670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29514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144780</xdr:rowOff>
    </xdr:from>
    <xdr:to>
      <xdr:col>69</xdr:col>
      <xdr:colOff>142875</xdr:colOff>
      <xdr:row>79</xdr:row>
      <xdr:rowOff>74930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59707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83820</xdr:rowOff>
    </xdr:from>
    <xdr:to>
      <xdr:col>65</xdr:col>
      <xdr:colOff>53975</xdr:colOff>
      <xdr:row>79</xdr:row>
      <xdr:rowOff>13970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170197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140970</xdr:rowOff>
    </xdr:from>
    <xdr:to>
      <xdr:col>82</xdr:col>
      <xdr:colOff>158750</xdr:colOff>
      <xdr:row>76</xdr:row>
      <xdr:rowOff>71120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157497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68580</xdr:rowOff>
    </xdr:from>
    <xdr:to>
      <xdr:col>78</xdr:col>
      <xdr:colOff>120650</xdr:colOff>
      <xdr:row>76</xdr:row>
      <xdr:rowOff>170180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8907</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15239</xdr:rowOff>
    </xdr:from>
    <xdr:to>
      <xdr:col>74</xdr:col>
      <xdr:colOff>31750</xdr:colOff>
      <xdr:row>76</xdr:row>
      <xdr:rowOff>116839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127017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41910</xdr:rowOff>
    </xdr:from>
    <xdr:to>
      <xdr:col>69</xdr:col>
      <xdr:colOff>142875</xdr:colOff>
      <xdr:row>75</xdr:row>
      <xdr:rowOff>143510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153687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102870</xdr:rowOff>
    </xdr:from>
    <xdr:to>
      <xdr:col>65</xdr:col>
      <xdr:colOff>53975</xdr:colOff>
      <xdr:row>76</xdr:row>
      <xdr:rowOff>33020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43197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愛媛県宇和島市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121976</xdr:rowOff>
    </xdr:from>
    <xdr:to>
      <xdr:col>29</xdr:col>
      <xdr:colOff>127000</xdr:colOff>
      <xdr:row>19</xdr:row>
      <xdr:rowOff>168353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55551"/>
          <a:ext cx="0" cy="14179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140430</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168353</xdr:rowOff>
    </xdr:from>
    <xdr:to>
      <xdr:col>30</xdr:col>
      <xdr:colOff>25400</xdr:colOff>
      <xdr:row>19</xdr:row>
      <xdr:rowOff>168353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35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36903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121976</xdr:rowOff>
    </xdr:from>
    <xdr:to>
      <xdr:col>30</xdr:col>
      <xdr:colOff>25400</xdr:colOff>
      <xdr:row>11</xdr:row>
      <xdr:rowOff>121976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555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95787</xdr:rowOff>
    </xdr:from>
    <xdr:to>
      <xdr:col>29</xdr:col>
      <xdr:colOff>127000</xdr:colOff>
      <xdr:row>16</xdr:row>
      <xdr:rowOff>32393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715162"/>
          <a:ext cx="647700" cy="108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22879</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813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50802</xdr:rowOff>
    </xdr:from>
    <xdr:to>
      <xdr:col>29</xdr:col>
      <xdr:colOff>177800</xdr:colOff>
      <xdr:row>16</xdr:row>
      <xdr:rowOff>152402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41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32393</xdr:rowOff>
    </xdr:from>
    <xdr:to>
      <xdr:col>26</xdr:col>
      <xdr:colOff>50800</xdr:colOff>
      <xdr:row>16</xdr:row>
      <xdr:rowOff>83328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823218"/>
          <a:ext cx="698500" cy="50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147299</xdr:rowOff>
    </xdr:from>
    <xdr:to>
      <xdr:col>26</xdr:col>
      <xdr:colOff>101600</xdr:colOff>
      <xdr:row>17</xdr:row>
      <xdr:rowOff>77449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62226</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024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79899</xdr:rowOff>
    </xdr:from>
    <xdr:to>
      <xdr:col>22</xdr:col>
      <xdr:colOff>114300</xdr:colOff>
      <xdr:row>16</xdr:row>
      <xdr:rowOff>83328</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3606800" y="2870724"/>
          <a:ext cx="698500" cy="3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9725</xdr:rowOff>
    </xdr:from>
    <xdr:to>
      <xdr:col>22</xdr:col>
      <xdr:colOff>165100</xdr:colOff>
      <xdr:row>17</xdr:row>
      <xdr:rowOff>111325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96102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05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79899</xdr:rowOff>
    </xdr:from>
    <xdr:to>
      <xdr:col>18</xdr:col>
      <xdr:colOff>177800</xdr:colOff>
      <xdr:row>16</xdr:row>
      <xdr:rowOff>134863</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870724"/>
          <a:ext cx="698500" cy="54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25956</xdr:rowOff>
    </xdr:from>
    <xdr:to>
      <xdr:col>19</xdr:col>
      <xdr:colOff>38100</xdr:colOff>
      <xdr:row>17</xdr:row>
      <xdr:rowOff>127556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112333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07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25298</xdr:rowOff>
    </xdr:from>
    <xdr:to>
      <xdr:col>15</xdr:col>
      <xdr:colOff>101600</xdr:colOff>
      <xdr:row>17</xdr:row>
      <xdr:rowOff>126898</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111675</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07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44987</xdr:rowOff>
    </xdr:from>
    <xdr:to>
      <xdr:col>29</xdr:col>
      <xdr:colOff>177800</xdr:colOff>
      <xdr:row>15</xdr:row>
      <xdr:rowOff>146587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664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61514</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509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153043</xdr:rowOff>
    </xdr:from>
    <xdr:to>
      <xdr:col>26</xdr:col>
      <xdr:colOff>101600</xdr:colOff>
      <xdr:row>16</xdr:row>
      <xdr:rowOff>83193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772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93370</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541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32528</xdr:rowOff>
    </xdr:from>
    <xdr:to>
      <xdr:col>22</xdr:col>
      <xdr:colOff>165100</xdr:colOff>
      <xdr:row>16</xdr:row>
      <xdr:rowOff>134128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823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144305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59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29099</xdr:rowOff>
    </xdr:from>
    <xdr:to>
      <xdr:col>19</xdr:col>
      <xdr:colOff>38100</xdr:colOff>
      <xdr:row>16</xdr:row>
      <xdr:rowOff>130699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819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140876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588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84063</xdr:rowOff>
    </xdr:from>
    <xdr:to>
      <xdr:col>15</xdr:col>
      <xdr:colOff>101600</xdr:colOff>
      <xdr:row>17</xdr:row>
      <xdr:rowOff>14213</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874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24390</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64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146202</xdr:rowOff>
    </xdr:from>
    <xdr:to>
      <xdr:col>29</xdr:col>
      <xdr:colOff>127000</xdr:colOff>
      <xdr:row>38</xdr:row>
      <xdr:rowOff>100581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070752"/>
          <a:ext cx="0" cy="14974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72658</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4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100581</xdr:rowOff>
    </xdr:from>
    <xdr:to>
      <xdr:col>30</xdr:col>
      <xdr:colOff>25400</xdr:colOff>
      <xdr:row>38</xdr:row>
      <xdr:rowOff>100581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68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61129</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81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146202</xdr:rowOff>
    </xdr:from>
    <xdr:to>
      <xdr:col>30</xdr:col>
      <xdr:colOff>25400</xdr:colOff>
      <xdr:row>33</xdr:row>
      <xdr:rowOff>146202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070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121775</xdr:rowOff>
    </xdr:from>
    <xdr:to>
      <xdr:col>29</xdr:col>
      <xdr:colOff>127000</xdr:colOff>
      <xdr:row>37</xdr:row>
      <xdr:rowOff>126543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7075025"/>
          <a:ext cx="647700" cy="176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110133</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720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265056</xdr:rowOff>
    </xdr:from>
    <xdr:to>
      <xdr:col>29</xdr:col>
      <xdr:colOff>177800</xdr:colOff>
      <xdr:row>36</xdr:row>
      <xdr:rowOff>23756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126543</xdr:rowOff>
    </xdr:from>
    <xdr:to>
      <xdr:col>26</xdr:col>
      <xdr:colOff>50800</xdr:colOff>
      <xdr:row>37</xdr:row>
      <xdr:rowOff>224057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7251243"/>
          <a:ext cx="698500" cy="97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35085</xdr:rowOff>
    </xdr:from>
    <xdr:to>
      <xdr:col>26</xdr:col>
      <xdr:colOff>101600</xdr:colOff>
      <xdr:row>36</xdr:row>
      <xdr:rowOff>136685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146862</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75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104760</xdr:rowOff>
    </xdr:from>
    <xdr:to>
      <xdr:col>22</xdr:col>
      <xdr:colOff>114300</xdr:colOff>
      <xdr:row>37</xdr:row>
      <xdr:rowOff>224057</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3606800" y="7229460"/>
          <a:ext cx="698500" cy="119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29794</xdr:rowOff>
    </xdr:from>
    <xdr:to>
      <xdr:col>22</xdr:col>
      <xdr:colOff>165100</xdr:colOff>
      <xdr:row>36</xdr:row>
      <xdr:rowOff>131394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983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141571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7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69883</xdr:rowOff>
    </xdr:from>
    <xdr:to>
      <xdr:col>18</xdr:col>
      <xdr:colOff>177800</xdr:colOff>
      <xdr:row>37</xdr:row>
      <xdr:rowOff>104760</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7194583"/>
          <a:ext cx="698500" cy="34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44033</xdr:rowOff>
    </xdr:from>
    <xdr:to>
      <xdr:col>19</xdr:col>
      <xdr:colOff>38100</xdr:colOff>
      <xdr:row>36</xdr:row>
      <xdr:rowOff>145633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155810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76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9743</xdr:rowOff>
    </xdr:from>
    <xdr:to>
      <xdr:col>15</xdr:col>
      <xdr:colOff>101600</xdr:colOff>
      <xdr:row>36</xdr:row>
      <xdr:rowOff>111343</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121520</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73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70975</xdr:rowOff>
    </xdr:from>
    <xdr:to>
      <xdr:col>29</xdr:col>
      <xdr:colOff>177800</xdr:colOff>
      <xdr:row>37</xdr:row>
      <xdr:rowOff>1125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7024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43052</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99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75743</xdr:rowOff>
    </xdr:from>
    <xdr:to>
      <xdr:col>26</xdr:col>
      <xdr:colOff>101600</xdr:colOff>
      <xdr:row>37</xdr:row>
      <xdr:rowOff>177343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7200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162120</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728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173257</xdr:rowOff>
    </xdr:from>
    <xdr:to>
      <xdr:col>22</xdr:col>
      <xdr:colOff>165100</xdr:colOff>
      <xdr:row>37</xdr:row>
      <xdr:rowOff>274857</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7297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259634</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7384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53960</xdr:rowOff>
    </xdr:from>
    <xdr:to>
      <xdr:col>19</xdr:col>
      <xdr:colOff>38100</xdr:colOff>
      <xdr:row>37</xdr:row>
      <xdr:rowOff>155560</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7178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140337</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7265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19083</xdr:rowOff>
    </xdr:from>
    <xdr:to>
      <xdr:col>15</xdr:col>
      <xdr:colOff>101600</xdr:colOff>
      <xdr:row>37</xdr:row>
      <xdr:rowOff>120683</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7143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105460</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7230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愛媛県宇和島市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71,448
71,015
468.15
54,169,252
50,926,348
2,167,905
26,945,695
32,979,553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52222</xdr:rowOff>
    </xdr:from>
    <xdr:to>
      <xdr:col>24</xdr:col>
      <xdr:colOff>62865</xdr:colOff>
      <xdr:row>37</xdr:row>
      <xdr:rowOff>125692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95722"/>
          <a:ext cx="1270" cy="1273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129519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125692</xdr:rowOff>
    </xdr:from>
    <xdr:to>
      <xdr:col>24</xdr:col>
      <xdr:colOff>152400</xdr:colOff>
      <xdr:row>37</xdr:row>
      <xdr:rowOff>125692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170349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7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52222</xdr:rowOff>
    </xdr:from>
    <xdr:to>
      <xdr:col>24</xdr:col>
      <xdr:colOff>152400</xdr:colOff>
      <xdr:row>30</xdr:row>
      <xdr:rowOff>52222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9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164440</xdr:rowOff>
    </xdr:from>
    <xdr:to>
      <xdr:col>24</xdr:col>
      <xdr:colOff>63500</xdr:colOff>
      <xdr:row>35</xdr:row>
      <xdr:rowOff>26149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93740"/>
          <a:ext cx="838200" cy="3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121937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51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143510</xdr:rowOff>
    </xdr:from>
    <xdr:to>
      <xdr:col>24</xdr:col>
      <xdr:colOff>114300</xdr:colOff>
      <xdr:row>35</xdr:row>
      <xdr:rowOff>73660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26149</xdr:rowOff>
    </xdr:from>
    <xdr:to>
      <xdr:col>19</xdr:col>
      <xdr:colOff>177800</xdr:colOff>
      <xdr:row>35</xdr:row>
      <xdr:rowOff>170701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26899"/>
          <a:ext cx="889000" cy="14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29235</xdr:rowOff>
    </xdr:from>
    <xdr:to>
      <xdr:col>20</xdr:col>
      <xdr:colOff>38100</xdr:colOff>
      <xdr:row>35</xdr:row>
      <xdr:rowOff>130835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121962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2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139789</xdr:rowOff>
    </xdr:from>
    <xdr:to>
      <xdr:col>15</xdr:col>
      <xdr:colOff>50800</xdr:colOff>
      <xdr:row>35</xdr:row>
      <xdr:rowOff>170701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140539"/>
          <a:ext cx="889000" cy="3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131864</xdr:rowOff>
    </xdr:from>
    <xdr:to>
      <xdr:col>15</xdr:col>
      <xdr:colOff>101600</xdr:colOff>
      <xdr:row>36</xdr:row>
      <xdr:rowOff>62014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3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53141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2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139789</xdr:rowOff>
    </xdr:from>
    <xdr:to>
      <xdr:col>10</xdr:col>
      <xdr:colOff>114300</xdr:colOff>
      <xdr:row>36</xdr:row>
      <xdr:rowOff>33769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40539"/>
          <a:ext cx="889000" cy="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135230</xdr:rowOff>
    </xdr:from>
    <xdr:to>
      <xdr:col>10</xdr:col>
      <xdr:colOff>165100</xdr:colOff>
      <xdr:row>36</xdr:row>
      <xdr:rowOff>65380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56507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22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135534</xdr:rowOff>
    </xdr:from>
    <xdr:to>
      <xdr:col>6</xdr:col>
      <xdr:colOff>38100</xdr:colOff>
      <xdr:row>36</xdr:row>
      <xdr:rowOff>65684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3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82211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91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113640</xdr:rowOff>
    </xdr:from>
    <xdr:to>
      <xdr:col>24</xdr:col>
      <xdr:colOff>114300</xdr:colOff>
      <xdr:row>35</xdr:row>
      <xdr:rowOff>43790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4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136517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9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146799</xdr:rowOff>
    </xdr:from>
    <xdr:to>
      <xdr:col>20</xdr:col>
      <xdr:colOff>38100</xdr:colOff>
      <xdr:row>35</xdr:row>
      <xdr:rowOff>76949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7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93476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75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119901</xdr:rowOff>
    </xdr:from>
    <xdr:to>
      <xdr:col>15</xdr:col>
      <xdr:colOff>101600</xdr:colOff>
      <xdr:row>36</xdr:row>
      <xdr:rowOff>50051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2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66578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89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88989</xdr:rowOff>
    </xdr:from>
    <xdr:to>
      <xdr:col>10</xdr:col>
      <xdr:colOff>165100</xdr:colOff>
      <xdr:row>36</xdr:row>
      <xdr:rowOff>19139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8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35666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86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154419</xdr:rowOff>
    </xdr:from>
    <xdr:to>
      <xdr:col>6</xdr:col>
      <xdr:colOff>38100</xdr:colOff>
      <xdr:row>36</xdr:row>
      <xdr:rowOff>84569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5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75696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24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56637</xdr:rowOff>
    </xdr:from>
    <xdr:to>
      <xdr:col>24</xdr:col>
      <xdr:colOff>62865</xdr:colOff>
      <xdr:row>58</xdr:row>
      <xdr:rowOff>67332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00587"/>
          <a:ext cx="1270" cy="1210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71159</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1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67332</xdr:rowOff>
    </xdr:from>
    <xdr:to>
      <xdr:col>24</xdr:col>
      <xdr:colOff>152400</xdr:colOff>
      <xdr:row>58</xdr:row>
      <xdr:rowOff>67332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11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3314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7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56637</xdr:rowOff>
    </xdr:from>
    <xdr:to>
      <xdr:col>24</xdr:col>
      <xdr:colOff>152400</xdr:colOff>
      <xdr:row>51</xdr:row>
      <xdr:rowOff>56637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00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113966</xdr:rowOff>
    </xdr:from>
    <xdr:to>
      <xdr:col>24</xdr:col>
      <xdr:colOff>63500</xdr:colOff>
      <xdr:row>58</xdr:row>
      <xdr:rowOff>23506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86616"/>
          <a:ext cx="838200" cy="8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82761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41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59884</xdr:rowOff>
    </xdr:from>
    <xdr:to>
      <xdr:col>24</xdr:col>
      <xdr:colOff>114300</xdr:colOff>
      <xdr:row>55</xdr:row>
      <xdr:rowOff>161484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152812</xdr:rowOff>
    </xdr:from>
    <xdr:to>
      <xdr:col>19</xdr:col>
      <xdr:colOff>177800</xdr:colOff>
      <xdr:row>58</xdr:row>
      <xdr:rowOff>23506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582562"/>
          <a:ext cx="889000" cy="38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49450</xdr:rowOff>
    </xdr:from>
    <xdr:to>
      <xdr:col>20</xdr:col>
      <xdr:colOff>38100</xdr:colOff>
      <xdr:row>56</xdr:row>
      <xdr:rowOff>151050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167577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42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152812</xdr:rowOff>
    </xdr:from>
    <xdr:to>
      <xdr:col>15</xdr:col>
      <xdr:colOff>50800</xdr:colOff>
      <xdr:row>57</xdr:row>
      <xdr:rowOff>110390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582562"/>
          <a:ext cx="889000" cy="30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96901</xdr:rowOff>
    </xdr:from>
    <xdr:to>
      <xdr:col>15</xdr:col>
      <xdr:colOff>101600</xdr:colOff>
      <xdr:row>57</xdr:row>
      <xdr:rowOff>27051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18178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9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110390</xdr:rowOff>
    </xdr:from>
    <xdr:to>
      <xdr:col>10</xdr:col>
      <xdr:colOff>114300</xdr:colOff>
      <xdr:row>59</xdr:row>
      <xdr:rowOff>42773</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83040"/>
          <a:ext cx="889000" cy="27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171310</xdr:rowOff>
    </xdr:from>
    <xdr:to>
      <xdr:col>10</xdr:col>
      <xdr:colOff>165100</xdr:colOff>
      <xdr:row>57</xdr:row>
      <xdr:rowOff>101460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117987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25349</xdr:rowOff>
    </xdr:from>
    <xdr:to>
      <xdr:col>6</xdr:col>
      <xdr:colOff>38100</xdr:colOff>
      <xdr:row>57</xdr:row>
      <xdr:rowOff>126949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143476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63166</xdr:rowOff>
    </xdr:from>
    <xdr:to>
      <xdr:col>24</xdr:col>
      <xdr:colOff>114300</xdr:colOff>
      <xdr:row>57</xdr:row>
      <xdr:rowOff>164766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3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149543</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5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144156</xdr:rowOff>
    </xdr:from>
    <xdr:to>
      <xdr:col>20</xdr:col>
      <xdr:colOff>38100</xdr:colOff>
      <xdr:row>58</xdr:row>
      <xdr:rowOff>74306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1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65433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00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102012</xdr:rowOff>
    </xdr:from>
    <xdr:to>
      <xdr:col>15</xdr:col>
      <xdr:colOff>101600</xdr:colOff>
      <xdr:row>56</xdr:row>
      <xdr:rowOff>32162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53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48689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30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59590</xdr:rowOff>
    </xdr:from>
    <xdr:to>
      <xdr:col>10</xdr:col>
      <xdr:colOff>165100</xdr:colOff>
      <xdr:row>57</xdr:row>
      <xdr:rowOff>161190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3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152317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2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163423</xdr:rowOff>
    </xdr:from>
    <xdr:to>
      <xdr:col>6</xdr:col>
      <xdr:colOff>38100</xdr:colOff>
      <xdr:row>59</xdr:row>
      <xdr:rowOff>93573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1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84700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20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36220</xdr:rowOff>
    </xdr:from>
    <xdr:to>
      <xdr:col>24</xdr:col>
      <xdr:colOff>62865</xdr:colOff>
      <xdr:row>79</xdr:row>
      <xdr:rowOff>4941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09170"/>
          <a:ext cx="1270" cy="134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8768</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5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4941</xdr:rowOff>
    </xdr:from>
    <xdr:to>
      <xdr:col>24</xdr:col>
      <xdr:colOff>152400</xdr:colOff>
      <xdr:row>79</xdr:row>
      <xdr:rowOff>4941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49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154347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36220</xdr:rowOff>
    </xdr:from>
    <xdr:to>
      <xdr:col>24</xdr:col>
      <xdr:colOff>152400</xdr:colOff>
      <xdr:row>71</xdr:row>
      <xdr:rowOff>36220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0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62319</xdr:rowOff>
    </xdr:from>
    <xdr:to>
      <xdr:col>24</xdr:col>
      <xdr:colOff>63500</xdr:colOff>
      <xdr:row>78</xdr:row>
      <xdr:rowOff>64948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35419"/>
          <a:ext cx="8382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7535</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37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156108</xdr:rowOff>
    </xdr:from>
    <xdr:to>
      <xdr:col>24</xdr:col>
      <xdr:colOff>114300</xdr:colOff>
      <xdr:row>77</xdr:row>
      <xdr:rowOff>86258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8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64948</xdr:rowOff>
    </xdr:from>
    <xdr:to>
      <xdr:col>19</xdr:col>
      <xdr:colOff>177800</xdr:colOff>
      <xdr:row>78</xdr:row>
      <xdr:rowOff>69520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38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33007</xdr:rowOff>
    </xdr:from>
    <xdr:to>
      <xdr:col>20</xdr:col>
      <xdr:colOff>38100</xdr:colOff>
      <xdr:row>77</xdr:row>
      <xdr:rowOff>134607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151134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0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69520</xdr:rowOff>
    </xdr:from>
    <xdr:to>
      <xdr:col>15</xdr:col>
      <xdr:colOff>50800</xdr:colOff>
      <xdr:row>78</xdr:row>
      <xdr:rowOff>80226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42620"/>
          <a:ext cx="889000" cy="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107798</xdr:rowOff>
    </xdr:from>
    <xdr:to>
      <xdr:col>15</xdr:col>
      <xdr:colOff>101600</xdr:colOff>
      <xdr:row>78</xdr:row>
      <xdr:rowOff>37948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54475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80226</xdr:rowOff>
    </xdr:from>
    <xdr:to>
      <xdr:col>10</xdr:col>
      <xdr:colOff>114300</xdr:colOff>
      <xdr:row>78</xdr:row>
      <xdr:rowOff>101867</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53326"/>
          <a:ext cx="889000" cy="2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70459</xdr:rowOff>
    </xdr:from>
    <xdr:to>
      <xdr:col>10</xdr:col>
      <xdr:colOff>165100</xdr:colOff>
      <xdr:row>78</xdr:row>
      <xdr:rowOff>609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17136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31674</xdr:rowOff>
    </xdr:from>
    <xdr:to>
      <xdr:col>6</xdr:col>
      <xdr:colOff>38100</xdr:colOff>
      <xdr:row>77</xdr:row>
      <xdr:rowOff>133274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149801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11519</xdr:rowOff>
    </xdr:from>
    <xdr:to>
      <xdr:col>24</xdr:col>
      <xdr:colOff>114300</xdr:colOff>
      <xdr:row>78</xdr:row>
      <xdr:rowOff>113119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8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97896</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9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14148</xdr:rowOff>
    </xdr:from>
    <xdr:to>
      <xdr:col>20</xdr:col>
      <xdr:colOff>38100</xdr:colOff>
      <xdr:row>78</xdr:row>
      <xdr:rowOff>115748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8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106875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79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18720</xdr:rowOff>
    </xdr:from>
    <xdr:to>
      <xdr:col>15</xdr:col>
      <xdr:colOff>101600</xdr:colOff>
      <xdr:row>78</xdr:row>
      <xdr:rowOff>120320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111447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8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29426</xdr:rowOff>
    </xdr:from>
    <xdr:to>
      <xdr:col>10</xdr:col>
      <xdr:colOff>165100</xdr:colOff>
      <xdr:row>78</xdr:row>
      <xdr:rowOff>131026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0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122153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95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51067</xdr:rowOff>
    </xdr:from>
    <xdr:to>
      <xdr:col>6</xdr:col>
      <xdr:colOff>38100</xdr:colOff>
      <xdr:row>78</xdr:row>
      <xdr:rowOff>152667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2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143794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1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72797</xdr:rowOff>
    </xdr:from>
    <xdr:to>
      <xdr:col>24</xdr:col>
      <xdr:colOff>62865</xdr:colOff>
      <xdr:row>98</xdr:row>
      <xdr:rowOff>85544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03297"/>
          <a:ext cx="1270" cy="138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89371</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85544</xdr:rowOff>
    </xdr:from>
    <xdr:to>
      <xdr:col>24</xdr:col>
      <xdr:colOff>152400</xdr:colOff>
      <xdr:row>98</xdr:row>
      <xdr:rowOff>85544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8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19474</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7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72797</xdr:rowOff>
    </xdr:from>
    <xdr:to>
      <xdr:col>24</xdr:col>
      <xdr:colOff>152400</xdr:colOff>
      <xdr:row>90</xdr:row>
      <xdr:rowOff>72797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03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103733</xdr:rowOff>
    </xdr:from>
    <xdr:to>
      <xdr:col>24</xdr:col>
      <xdr:colOff>63500</xdr:colOff>
      <xdr:row>96</xdr:row>
      <xdr:rowOff>63316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220033"/>
          <a:ext cx="838200" cy="30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17994</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057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39567</xdr:rowOff>
    </xdr:from>
    <xdr:to>
      <xdr:col>24</xdr:col>
      <xdr:colOff>114300</xdr:colOff>
      <xdr:row>95</xdr:row>
      <xdr:rowOff>141167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58351</xdr:rowOff>
    </xdr:from>
    <xdr:to>
      <xdr:col>19</xdr:col>
      <xdr:colOff>177800</xdr:colOff>
      <xdr:row>96</xdr:row>
      <xdr:rowOff>63316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908300" y="16517551"/>
          <a:ext cx="889000" cy="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87354</xdr:rowOff>
    </xdr:from>
    <xdr:to>
      <xdr:col>20</xdr:col>
      <xdr:colOff>38100</xdr:colOff>
      <xdr:row>97</xdr:row>
      <xdr:rowOff>17504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8631</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639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31398</xdr:rowOff>
    </xdr:from>
    <xdr:to>
      <xdr:col>15</xdr:col>
      <xdr:colOff>50800</xdr:colOff>
      <xdr:row>96</xdr:row>
      <xdr:rowOff>58351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2019300" y="16490598"/>
          <a:ext cx="889000" cy="2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119543</xdr:rowOff>
    </xdr:from>
    <xdr:to>
      <xdr:col>15</xdr:col>
      <xdr:colOff>101600</xdr:colOff>
      <xdr:row>97</xdr:row>
      <xdr:rowOff>49693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40820</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67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31398</xdr:rowOff>
    </xdr:from>
    <xdr:to>
      <xdr:col>10</xdr:col>
      <xdr:colOff>114300</xdr:colOff>
      <xdr:row>96</xdr:row>
      <xdr:rowOff>91704</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490598"/>
          <a:ext cx="889000" cy="6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162913</xdr:rowOff>
    </xdr:from>
    <xdr:to>
      <xdr:col>10</xdr:col>
      <xdr:colOff>165100</xdr:colOff>
      <xdr:row>97</xdr:row>
      <xdr:rowOff>93063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84190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71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164773</xdr:rowOff>
    </xdr:from>
    <xdr:to>
      <xdr:col>6</xdr:col>
      <xdr:colOff>38100</xdr:colOff>
      <xdr:row>97</xdr:row>
      <xdr:rowOff>94923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2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86050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71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52933</xdr:rowOff>
    </xdr:from>
    <xdr:to>
      <xdr:col>24</xdr:col>
      <xdr:colOff>114300</xdr:colOff>
      <xdr:row>94</xdr:row>
      <xdr:rowOff>154533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16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75810</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020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12516</xdr:rowOff>
    </xdr:from>
    <xdr:to>
      <xdr:col>20</xdr:col>
      <xdr:colOff>38100</xdr:colOff>
      <xdr:row>96</xdr:row>
      <xdr:rowOff>114116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47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130643</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246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7551</xdr:rowOff>
    </xdr:from>
    <xdr:to>
      <xdr:col>15</xdr:col>
      <xdr:colOff>101600</xdr:colOff>
      <xdr:row>96</xdr:row>
      <xdr:rowOff>109151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46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125678</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6241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152048</xdr:rowOff>
    </xdr:from>
    <xdr:to>
      <xdr:col>10</xdr:col>
      <xdr:colOff>165100</xdr:colOff>
      <xdr:row>96</xdr:row>
      <xdr:rowOff>82198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43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98725</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6215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40904</xdr:rowOff>
    </xdr:from>
    <xdr:to>
      <xdr:col>6</xdr:col>
      <xdr:colOff>38100</xdr:colOff>
      <xdr:row>96</xdr:row>
      <xdr:rowOff>142504</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50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159031</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30795" y="16275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87275</xdr:rowOff>
    </xdr:from>
    <xdr:to>
      <xdr:col>54</xdr:col>
      <xdr:colOff>189865</xdr:colOff>
      <xdr:row>38</xdr:row>
      <xdr:rowOff>5527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73675"/>
          <a:ext cx="1270" cy="946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9354</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2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5527</xdr:rowOff>
    </xdr:from>
    <xdr:to>
      <xdr:col>55</xdr:col>
      <xdr:colOff>88900</xdr:colOff>
      <xdr:row>38</xdr:row>
      <xdr:rowOff>5527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2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33952</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48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87275</xdr:rowOff>
    </xdr:from>
    <xdr:to>
      <xdr:col>55</xdr:col>
      <xdr:colOff>88900</xdr:colOff>
      <xdr:row>32</xdr:row>
      <xdr:rowOff>87275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150322</xdr:rowOff>
    </xdr:from>
    <xdr:to>
      <xdr:col>55</xdr:col>
      <xdr:colOff>0</xdr:colOff>
      <xdr:row>33</xdr:row>
      <xdr:rowOff>158194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122372"/>
          <a:ext cx="838200" cy="69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65315</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66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86888</xdr:rowOff>
    </xdr:from>
    <xdr:to>
      <xdr:col>55</xdr:col>
      <xdr:colOff>50800</xdr:colOff>
      <xdr:row>36</xdr:row>
      <xdr:rowOff>17038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08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150322</xdr:rowOff>
    </xdr:from>
    <xdr:to>
      <xdr:col>50</xdr:col>
      <xdr:colOff>114300</xdr:colOff>
      <xdr:row>35</xdr:row>
      <xdr:rowOff>55019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122372"/>
          <a:ext cx="889000" cy="93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34866</xdr:rowOff>
    </xdr:from>
    <xdr:to>
      <xdr:col>50</xdr:col>
      <xdr:colOff>165100</xdr:colOff>
      <xdr:row>31</xdr:row>
      <xdr:rowOff>136466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34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127593</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44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9977</xdr:rowOff>
    </xdr:from>
    <xdr:to>
      <xdr:col>45</xdr:col>
      <xdr:colOff>177800</xdr:colOff>
      <xdr:row>35</xdr:row>
      <xdr:rowOff>55019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010727"/>
          <a:ext cx="889000" cy="4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92032</xdr:rowOff>
    </xdr:from>
    <xdr:to>
      <xdr:col>46</xdr:col>
      <xdr:colOff>38100</xdr:colOff>
      <xdr:row>37</xdr:row>
      <xdr:rowOff>22182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6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13309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35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9977</xdr:rowOff>
    </xdr:from>
    <xdr:to>
      <xdr:col>41</xdr:col>
      <xdr:colOff>50800</xdr:colOff>
      <xdr:row>35</xdr:row>
      <xdr:rowOff>16470</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010727"/>
          <a:ext cx="889000" cy="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120904</xdr:rowOff>
    </xdr:from>
    <xdr:to>
      <xdr:col>41</xdr:col>
      <xdr:colOff>101600</xdr:colOff>
      <xdr:row>37</xdr:row>
      <xdr:rowOff>51054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9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42181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38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127648</xdr:rowOff>
    </xdr:from>
    <xdr:to>
      <xdr:col>36</xdr:col>
      <xdr:colOff>165100</xdr:colOff>
      <xdr:row>37</xdr:row>
      <xdr:rowOff>57798</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29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48925</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39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107394</xdr:rowOff>
    </xdr:from>
    <xdr:to>
      <xdr:col>55</xdr:col>
      <xdr:colOff>50800</xdr:colOff>
      <xdr:row>34</xdr:row>
      <xdr:rowOff>37544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76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130271</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61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99522</xdr:rowOff>
    </xdr:from>
    <xdr:to>
      <xdr:col>50</xdr:col>
      <xdr:colOff>165100</xdr:colOff>
      <xdr:row>30</xdr:row>
      <xdr:rowOff>29672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07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46199</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4846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4219</xdr:rowOff>
    </xdr:from>
    <xdr:to>
      <xdr:col>46</xdr:col>
      <xdr:colOff>38100</xdr:colOff>
      <xdr:row>35</xdr:row>
      <xdr:rowOff>105819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00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122346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578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130627</xdr:rowOff>
    </xdr:from>
    <xdr:to>
      <xdr:col>41</xdr:col>
      <xdr:colOff>101600</xdr:colOff>
      <xdr:row>35</xdr:row>
      <xdr:rowOff>60777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595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77304</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573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137120</xdr:rowOff>
    </xdr:from>
    <xdr:to>
      <xdr:col>36</xdr:col>
      <xdr:colOff>165100</xdr:colOff>
      <xdr:row>35</xdr:row>
      <xdr:rowOff>67270</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59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83797</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574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27174</xdr:rowOff>
    </xdr:from>
    <xdr:to>
      <xdr:col>54</xdr:col>
      <xdr:colOff>189865</xdr:colOff>
      <xdr:row>58</xdr:row>
      <xdr:rowOff>13874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771124"/>
          <a:ext cx="1270" cy="118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17701</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996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13874</xdr:rowOff>
    </xdr:from>
    <xdr:to>
      <xdr:col>55</xdr:col>
      <xdr:colOff>88900</xdr:colOff>
      <xdr:row>58</xdr:row>
      <xdr:rowOff>13874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995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145301</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54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27174</xdr:rowOff>
    </xdr:from>
    <xdr:to>
      <xdr:col>55</xdr:col>
      <xdr:colOff>88900</xdr:colOff>
      <xdr:row>51</xdr:row>
      <xdr:rowOff>27174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77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122559</xdr:rowOff>
    </xdr:from>
    <xdr:to>
      <xdr:col>55</xdr:col>
      <xdr:colOff>0</xdr:colOff>
      <xdr:row>57</xdr:row>
      <xdr:rowOff>6920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723759"/>
          <a:ext cx="838200" cy="5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81633</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682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103206</xdr:rowOff>
    </xdr:from>
    <xdr:to>
      <xdr:col>55</xdr:col>
      <xdr:colOff>50800</xdr:colOff>
      <xdr:row>57</xdr:row>
      <xdr:rowOff>33356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0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129473</xdr:rowOff>
    </xdr:from>
    <xdr:to>
      <xdr:col>50</xdr:col>
      <xdr:colOff>114300</xdr:colOff>
      <xdr:row>57</xdr:row>
      <xdr:rowOff>6920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730673"/>
          <a:ext cx="889000" cy="4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110256</xdr:rowOff>
    </xdr:from>
    <xdr:to>
      <xdr:col>50</xdr:col>
      <xdr:colOff>165100</xdr:colOff>
      <xdr:row>57</xdr:row>
      <xdr:rowOff>40406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56933</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48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103403</xdr:rowOff>
    </xdr:from>
    <xdr:to>
      <xdr:col>45</xdr:col>
      <xdr:colOff>177800</xdr:colOff>
      <xdr:row>56</xdr:row>
      <xdr:rowOff>129473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704603"/>
          <a:ext cx="889000" cy="2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111001</xdr:rowOff>
    </xdr:from>
    <xdr:to>
      <xdr:col>46</xdr:col>
      <xdr:colOff>38100</xdr:colOff>
      <xdr:row>57</xdr:row>
      <xdr:rowOff>41151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32278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80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103403</xdr:rowOff>
    </xdr:from>
    <xdr:to>
      <xdr:col>41</xdr:col>
      <xdr:colOff>50800</xdr:colOff>
      <xdr:row>57</xdr:row>
      <xdr:rowOff>13124</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704603"/>
          <a:ext cx="889000" cy="8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115486</xdr:rowOff>
    </xdr:from>
    <xdr:to>
      <xdr:col>41</xdr:col>
      <xdr:colOff>101600</xdr:colOff>
      <xdr:row>57</xdr:row>
      <xdr:rowOff>45636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36763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80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108948</xdr:rowOff>
    </xdr:from>
    <xdr:to>
      <xdr:col>36</xdr:col>
      <xdr:colOff>165100</xdr:colOff>
      <xdr:row>57</xdr:row>
      <xdr:rowOff>39098</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55625</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48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71759</xdr:rowOff>
    </xdr:from>
    <xdr:to>
      <xdr:col>55</xdr:col>
      <xdr:colOff>50800</xdr:colOff>
      <xdr:row>57</xdr:row>
      <xdr:rowOff>1909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67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94636</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52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127570</xdr:rowOff>
    </xdr:from>
    <xdr:to>
      <xdr:col>50</xdr:col>
      <xdr:colOff>165100</xdr:colOff>
      <xdr:row>57</xdr:row>
      <xdr:rowOff>57720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72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48847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82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78673</xdr:rowOff>
    </xdr:from>
    <xdr:to>
      <xdr:col>46</xdr:col>
      <xdr:colOff>38100</xdr:colOff>
      <xdr:row>57</xdr:row>
      <xdr:rowOff>8823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67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25350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45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52603</xdr:rowOff>
    </xdr:from>
    <xdr:to>
      <xdr:col>41</xdr:col>
      <xdr:colOff>101600</xdr:colOff>
      <xdr:row>56</xdr:row>
      <xdr:rowOff>154203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65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170730</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42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133774</xdr:rowOff>
    </xdr:from>
    <xdr:to>
      <xdr:col>36</xdr:col>
      <xdr:colOff>165100</xdr:colOff>
      <xdr:row>57</xdr:row>
      <xdr:rowOff>63924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73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55051</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82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103084</xdr:rowOff>
    </xdr:from>
    <xdr:to>
      <xdr:col>54</xdr:col>
      <xdr:colOff>189865</xdr:colOff>
      <xdr:row>78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04584"/>
          <a:ext cx="1270" cy="1293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49761</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7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103084</xdr:rowOff>
    </xdr:from>
    <xdr:to>
      <xdr:col>55</xdr:col>
      <xdr:colOff>88900</xdr:colOff>
      <xdr:row>70</xdr:row>
      <xdr:rowOff>103084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0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136368</xdr:rowOff>
    </xdr:from>
    <xdr:to>
      <xdr:col>55</xdr:col>
      <xdr:colOff>0</xdr:colOff>
      <xdr:row>77</xdr:row>
      <xdr:rowOff>151216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338018"/>
          <a:ext cx="838200" cy="1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74178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1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40190</xdr:rowOff>
    </xdr:from>
    <xdr:to>
      <xdr:col>50</xdr:col>
      <xdr:colOff>114300</xdr:colOff>
      <xdr:row>77</xdr:row>
      <xdr:rowOff>136368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241840"/>
          <a:ext cx="889000" cy="9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42900</xdr:rowOff>
    </xdr:from>
    <xdr:to>
      <xdr:col>50</xdr:col>
      <xdr:colOff>165100</xdr:colOff>
      <xdr:row>77</xdr:row>
      <xdr:rowOff>144500</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2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161027</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0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121566</xdr:rowOff>
    </xdr:from>
    <xdr:to>
      <xdr:col>45</xdr:col>
      <xdr:colOff>177800</xdr:colOff>
      <xdr:row>77</xdr:row>
      <xdr:rowOff>40190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151766"/>
          <a:ext cx="889000" cy="9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49478</xdr:rowOff>
    </xdr:from>
    <xdr:to>
      <xdr:col>46</xdr:col>
      <xdr:colOff>38100</xdr:colOff>
      <xdr:row>77</xdr:row>
      <xdr:rowOff>151078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25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142205</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34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121566</xdr:rowOff>
    </xdr:from>
    <xdr:to>
      <xdr:col>41</xdr:col>
      <xdr:colOff>50800</xdr:colOff>
      <xdr:row>77</xdr:row>
      <xdr:rowOff>75806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151766"/>
          <a:ext cx="889000" cy="12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28853</xdr:rowOff>
    </xdr:from>
    <xdr:to>
      <xdr:col>41</xdr:col>
      <xdr:colOff>101600</xdr:colOff>
      <xdr:row>77</xdr:row>
      <xdr:rowOff>130453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2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121580</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32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43476</xdr:rowOff>
    </xdr:from>
    <xdr:to>
      <xdr:col>36</xdr:col>
      <xdr:colOff>165100</xdr:colOff>
      <xdr:row>77</xdr:row>
      <xdr:rowOff>145076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136203</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33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100416</xdr:rowOff>
    </xdr:from>
    <xdr:to>
      <xdr:col>55</xdr:col>
      <xdr:colOff>50800</xdr:colOff>
      <xdr:row>78</xdr:row>
      <xdr:rowOff>30566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30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29728</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23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85568</xdr:rowOff>
    </xdr:from>
    <xdr:to>
      <xdr:col>50</xdr:col>
      <xdr:colOff>165100</xdr:colOff>
      <xdr:row>78</xdr:row>
      <xdr:rowOff>15718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28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6845</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337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160840</xdr:rowOff>
    </xdr:from>
    <xdr:to>
      <xdr:col>46</xdr:col>
      <xdr:colOff>38100</xdr:colOff>
      <xdr:row>77</xdr:row>
      <xdr:rowOff>90990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19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107518</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296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70766</xdr:rowOff>
    </xdr:from>
    <xdr:to>
      <xdr:col>41</xdr:col>
      <xdr:colOff>101600</xdr:colOff>
      <xdr:row>77</xdr:row>
      <xdr:rowOff>916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10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17443</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287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22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143133</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00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139636</xdr:rowOff>
    </xdr:from>
    <xdr:to>
      <xdr:col>54</xdr:col>
      <xdr:colOff>189865</xdr:colOff>
      <xdr:row>98</xdr:row>
      <xdr:rowOff>40920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70136"/>
          <a:ext cx="1270" cy="1272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44747</xdr:rowOff>
    </xdr:from>
    <xdr:ext cx="534377"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4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40920</xdr:rowOff>
    </xdr:from>
    <xdr:to>
      <xdr:col>55</xdr:col>
      <xdr:colOff>88900</xdr:colOff>
      <xdr:row>98</xdr:row>
      <xdr:rowOff>40920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4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86313</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4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139636</xdr:rowOff>
    </xdr:from>
    <xdr:to>
      <xdr:col>55</xdr:col>
      <xdr:colOff>88900</xdr:colOff>
      <xdr:row>90</xdr:row>
      <xdr:rowOff>139636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162433</xdr:rowOff>
    </xdr:from>
    <xdr:to>
      <xdr:col>55</xdr:col>
      <xdr:colOff>0</xdr:colOff>
      <xdr:row>95</xdr:row>
      <xdr:rowOff>167984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278733"/>
          <a:ext cx="838200" cy="177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114444</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402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136017</xdr:rowOff>
    </xdr:from>
    <xdr:to>
      <xdr:col>55</xdr:col>
      <xdr:colOff>50800</xdr:colOff>
      <xdr:row>96</xdr:row>
      <xdr:rowOff>66167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42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167984</xdr:rowOff>
    </xdr:from>
    <xdr:to>
      <xdr:col>50</xdr:col>
      <xdr:colOff>114300</xdr:colOff>
      <xdr:row>97</xdr:row>
      <xdr:rowOff>10922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455734"/>
          <a:ext cx="889000" cy="18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161886</xdr:rowOff>
    </xdr:from>
    <xdr:to>
      <xdr:col>50</xdr:col>
      <xdr:colOff>165100</xdr:colOff>
      <xdr:row>96</xdr:row>
      <xdr:rowOff>92036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44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83163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54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10922</xdr:rowOff>
    </xdr:from>
    <xdr:to>
      <xdr:col>45</xdr:col>
      <xdr:colOff>177800</xdr:colOff>
      <xdr:row>97</xdr:row>
      <xdr:rowOff>17844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641572"/>
          <a:ext cx="889000" cy="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168263</xdr:rowOff>
    </xdr:from>
    <xdr:to>
      <xdr:col>46</xdr:col>
      <xdr:colOff>38100</xdr:colOff>
      <xdr:row>96</xdr:row>
      <xdr:rowOff>98413</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45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114940</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23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150330</xdr:rowOff>
    </xdr:from>
    <xdr:to>
      <xdr:col>41</xdr:col>
      <xdr:colOff>50800</xdr:colOff>
      <xdr:row>97</xdr:row>
      <xdr:rowOff>17844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609530"/>
          <a:ext cx="889000" cy="3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40081</xdr:rowOff>
    </xdr:from>
    <xdr:to>
      <xdr:col>41</xdr:col>
      <xdr:colOff>101600</xdr:colOff>
      <xdr:row>96</xdr:row>
      <xdr:rowOff>141681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4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158208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27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13666</xdr:rowOff>
    </xdr:from>
    <xdr:to>
      <xdr:col>36</xdr:col>
      <xdr:colOff>165100</xdr:colOff>
      <xdr:row>96</xdr:row>
      <xdr:rowOff>115266</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131793</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24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111633</xdr:rowOff>
    </xdr:from>
    <xdr:to>
      <xdr:col>55</xdr:col>
      <xdr:colOff>50800</xdr:colOff>
      <xdr:row>95</xdr:row>
      <xdr:rowOff>41783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22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134510</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07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117184</xdr:rowOff>
    </xdr:from>
    <xdr:to>
      <xdr:col>50</xdr:col>
      <xdr:colOff>165100</xdr:colOff>
      <xdr:row>96</xdr:row>
      <xdr:rowOff>47334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40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63861</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18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131572</xdr:rowOff>
    </xdr:from>
    <xdr:to>
      <xdr:col>46</xdr:col>
      <xdr:colOff>38100</xdr:colOff>
      <xdr:row>97</xdr:row>
      <xdr:rowOff>61722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59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52849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6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138494</xdr:rowOff>
    </xdr:from>
    <xdr:to>
      <xdr:col>41</xdr:col>
      <xdr:colOff>101600</xdr:colOff>
      <xdr:row>97</xdr:row>
      <xdr:rowOff>68644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59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59771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69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99530</xdr:rowOff>
    </xdr:from>
    <xdr:to>
      <xdr:col>36</xdr:col>
      <xdr:colOff>165100</xdr:colOff>
      <xdr:row>97</xdr:row>
      <xdr:rowOff>29680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55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20807</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65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20003</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163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138130</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493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20003</xdr:rowOff>
    </xdr:from>
    <xdr:to>
      <xdr:col>86</xdr:col>
      <xdr:colOff>25400</xdr:colOff>
      <xdr:row>30</xdr:row>
      <xdr:rowOff>20003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16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102210</xdr:rowOff>
    </xdr:from>
    <xdr:to>
      <xdr:col>85</xdr:col>
      <xdr:colOff>127000</xdr:colOff>
      <xdr:row>36</xdr:row>
      <xdr:rowOff>114440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102960"/>
          <a:ext cx="838200" cy="18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16921</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32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38494</xdr:rowOff>
    </xdr:from>
    <xdr:to>
      <xdr:col>85</xdr:col>
      <xdr:colOff>177800</xdr:colOff>
      <xdr:row>38</xdr:row>
      <xdr:rowOff>140094</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5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102210</xdr:rowOff>
    </xdr:from>
    <xdr:to>
      <xdr:col>81</xdr:col>
      <xdr:colOff>50800</xdr:colOff>
      <xdr:row>35</xdr:row>
      <xdr:rowOff>134760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4592300" y="6102960"/>
          <a:ext cx="889000" cy="3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66154</xdr:rowOff>
    </xdr:from>
    <xdr:to>
      <xdr:col>81</xdr:col>
      <xdr:colOff>101600</xdr:colOff>
      <xdr:row>38</xdr:row>
      <xdr:rowOff>167754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158881</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673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52946</xdr:rowOff>
    </xdr:from>
    <xdr:to>
      <xdr:col>76</xdr:col>
      <xdr:colOff>114300</xdr:colOff>
      <xdr:row>35</xdr:row>
      <xdr:rowOff>134760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053696"/>
          <a:ext cx="889000" cy="8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66561</xdr:rowOff>
    </xdr:from>
    <xdr:to>
      <xdr:col>76</xdr:col>
      <xdr:colOff>165100</xdr:colOff>
      <xdr:row>38</xdr:row>
      <xdr:rowOff>168161</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159288</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67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52946</xdr:rowOff>
    </xdr:from>
    <xdr:to>
      <xdr:col>71</xdr:col>
      <xdr:colOff>177800</xdr:colOff>
      <xdr:row>39</xdr:row>
      <xdr:rowOff>13056</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6053696"/>
          <a:ext cx="889000" cy="64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90322</xdr:rowOff>
    </xdr:from>
    <xdr:to>
      <xdr:col>72</xdr:col>
      <xdr:colOff>38100</xdr:colOff>
      <xdr:row>39</xdr:row>
      <xdr:rowOff>20472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11599</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69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118249</xdr:rowOff>
    </xdr:from>
    <xdr:to>
      <xdr:col>67</xdr:col>
      <xdr:colOff>101600</xdr:colOff>
      <xdr:row>39</xdr:row>
      <xdr:rowOff>48399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64927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4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63640</xdr:rowOff>
    </xdr:from>
    <xdr:to>
      <xdr:col>85</xdr:col>
      <xdr:colOff>177800</xdr:colOff>
      <xdr:row>36</xdr:row>
      <xdr:rowOff>165240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23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86517</xdr:rowOff>
    </xdr:from>
    <xdr:ext cx="534377"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08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51410</xdr:rowOff>
    </xdr:from>
    <xdr:to>
      <xdr:col>81</xdr:col>
      <xdr:colOff>101600</xdr:colOff>
      <xdr:row>35</xdr:row>
      <xdr:rowOff>153010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0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169537</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14111" y="582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83960</xdr:rowOff>
    </xdr:from>
    <xdr:to>
      <xdr:col>76</xdr:col>
      <xdr:colOff>165100</xdr:colOff>
      <xdr:row>36</xdr:row>
      <xdr:rowOff>14110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08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30637</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25111" y="585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2146</xdr:rowOff>
    </xdr:from>
    <xdr:to>
      <xdr:col>72</xdr:col>
      <xdr:colOff>38100</xdr:colOff>
      <xdr:row>35</xdr:row>
      <xdr:rowOff>103746</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00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120273</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436111" y="577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133706</xdr:rowOff>
    </xdr:from>
    <xdr:to>
      <xdr:col>67</xdr:col>
      <xdr:colOff>101600</xdr:colOff>
      <xdr:row>39</xdr:row>
      <xdr:rowOff>63856</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4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54983</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579428" y="6741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109082</xdr:rowOff>
    </xdr:from>
    <xdr:to>
      <xdr:col>85</xdr:col>
      <xdr:colOff>126364</xdr:colOff>
      <xdr:row>78</xdr:row>
      <xdr:rowOff>1969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110582"/>
          <a:ext cx="1269" cy="126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5796</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37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1969</xdr:rowOff>
    </xdr:from>
    <xdr:to>
      <xdr:col>86</xdr:col>
      <xdr:colOff>25400</xdr:colOff>
      <xdr:row>78</xdr:row>
      <xdr:rowOff>1969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37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55759</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885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109082</xdr:rowOff>
    </xdr:from>
    <xdr:to>
      <xdr:col>86</xdr:col>
      <xdr:colOff>25400</xdr:colOff>
      <xdr:row>70</xdr:row>
      <xdr:rowOff>109082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11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129924</xdr:rowOff>
    </xdr:from>
    <xdr:to>
      <xdr:col>85</xdr:col>
      <xdr:colOff>127000</xdr:colOff>
      <xdr:row>76</xdr:row>
      <xdr:rowOff>61168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2988674"/>
          <a:ext cx="838200" cy="10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7799</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3037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29372</xdr:rowOff>
    </xdr:from>
    <xdr:to>
      <xdr:col>85</xdr:col>
      <xdr:colOff>177800</xdr:colOff>
      <xdr:row>76</xdr:row>
      <xdr:rowOff>130972</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05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61168</xdr:rowOff>
    </xdr:from>
    <xdr:to>
      <xdr:col>81</xdr:col>
      <xdr:colOff>50800</xdr:colOff>
      <xdr:row>76</xdr:row>
      <xdr:rowOff>103338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3091368"/>
          <a:ext cx="889000" cy="4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90027</xdr:rowOff>
    </xdr:from>
    <xdr:to>
      <xdr:col>81</xdr:col>
      <xdr:colOff>101600</xdr:colOff>
      <xdr:row>77</xdr:row>
      <xdr:rowOff>20177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120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11304</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321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26757</xdr:rowOff>
    </xdr:from>
    <xdr:to>
      <xdr:col>76</xdr:col>
      <xdr:colOff>114300</xdr:colOff>
      <xdr:row>76</xdr:row>
      <xdr:rowOff>103338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3703300" y="13056957"/>
          <a:ext cx="889000" cy="7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92314</xdr:rowOff>
    </xdr:from>
    <xdr:to>
      <xdr:col>76</xdr:col>
      <xdr:colOff>165100</xdr:colOff>
      <xdr:row>77</xdr:row>
      <xdr:rowOff>22464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12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13591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321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26757</xdr:rowOff>
    </xdr:from>
    <xdr:to>
      <xdr:col>71</xdr:col>
      <xdr:colOff>177800</xdr:colOff>
      <xdr:row>76</xdr:row>
      <xdr:rowOff>44320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2814300" y="13056957"/>
          <a:ext cx="889000" cy="1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94867</xdr:rowOff>
    </xdr:from>
    <xdr:to>
      <xdr:col>72</xdr:col>
      <xdr:colOff>38100</xdr:colOff>
      <xdr:row>77</xdr:row>
      <xdr:rowOff>25017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12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16144</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321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87376</xdr:rowOff>
    </xdr:from>
    <xdr:to>
      <xdr:col>67</xdr:col>
      <xdr:colOff>101600</xdr:colOff>
      <xdr:row>77</xdr:row>
      <xdr:rowOff>17526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11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8653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32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79124</xdr:rowOff>
    </xdr:from>
    <xdr:to>
      <xdr:col>85</xdr:col>
      <xdr:colOff>177800</xdr:colOff>
      <xdr:row>76</xdr:row>
      <xdr:rowOff>9274</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293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102001</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278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10368</xdr:rowOff>
    </xdr:from>
    <xdr:to>
      <xdr:col>81</xdr:col>
      <xdr:colOff>101600</xdr:colOff>
      <xdr:row>76</xdr:row>
      <xdr:rowOff>111968</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04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128495</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281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52538</xdr:rowOff>
    </xdr:from>
    <xdr:to>
      <xdr:col>76</xdr:col>
      <xdr:colOff>165100</xdr:colOff>
      <xdr:row>76</xdr:row>
      <xdr:rowOff>154138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08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170664</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285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147407</xdr:rowOff>
    </xdr:from>
    <xdr:to>
      <xdr:col>72</xdr:col>
      <xdr:colOff>38100</xdr:colOff>
      <xdr:row>76</xdr:row>
      <xdr:rowOff>77557</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00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94084</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278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164970</xdr:rowOff>
    </xdr:from>
    <xdr:to>
      <xdr:col>67</xdr:col>
      <xdr:colOff>101600</xdr:colOff>
      <xdr:row>76</xdr:row>
      <xdr:rowOff>95120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02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111648</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279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22631</xdr:rowOff>
    </xdr:from>
    <xdr:to>
      <xdr:col>85</xdr:col>
      <xdr:colOff>126364</xdr:colOff>
      <xdr:row>99</xdr:row>
      <xdr:rowOff>18111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624581"/>
          <a:ext cx="1269" cy="1367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21938</xdr:rowOff>
    </xdr:from>
    <xdr:ext cx="469744"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9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18111</xdr:rowOff>
    </xdr:from>
    <xdr:to>
      <xdr:col>86</xdr:col>
      <xdr:colOff>25400</xdr:colOff>
      <xdr:row>99</xdr:row>
      <xdr:rowOff>18111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91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140758</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39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22631</xdr:rowOff>
    </xdr:from>
    <xdr:to>
      <xdr:col>86</xdr:col>
      <xdr:colOff>25400</xdr:colOff>
      <xdr:row>91</xdr:row>
      <xdr:rowOff>22631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62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21628</xdr:rowOff>
    </xdr:from>
    <xdr:to>
      <xdr:col>85</xdr:col>
      <xdr:colOff>127000</xdr:colOff>
      <xdr:row>97</xdr:row>
      <xdr:rowOff>55931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480828"/>
          <a:ext cx="838200" cy="20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88752</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54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110325</xdr:rowOff>
    </xdr:from>
    <xdr:to>
      <xdr:col>85</xdr:col>
      <xdr:colOff>177800</xdr:colOff>
      <xdr:row>97</xdr:row>
      <xdr:rowOff>40475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56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55931</xdr:rowOff>
    </xdr:from>
    <xdr:to>
      <xdr:col>81</xdr:col>
      <xdr:colOff>50800</xdr:colOff>
      <xdr:row>98</xdr:row>
      <xdr:rowOff>142367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686581"/>
          <a:ext cx="889000" cy="25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135573</xdr:rowOff>
    </xdr:from>
    <xdr:to>
      <xdr:col>81</xdr:col>
      <xdr:colOff>101600</xdr:colOff>
      <xdr:row>98</xdr:row>
      <xdr:rowOff>65723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6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56850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8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44704</xdr:rowOff>
    </xdr:from>
    <xdr:to>
      <xdr:col>76</xdr:col>
      <xdr:colOff>114300</xdr:colOff>
      <xdr:row>98</xdr:row>
      <xdr:rowOff>142367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6846804"/>
          <a:ext cx="889000" cy="9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151905</xdr:rowOff>
    </xdr:from>
    <xdr:to>
      <xdr:col>76</xdr:col>
      <xdr:colOff>165100</xdr:colOff>
      <xdr:row>98</xdr:row>
      <xdr:rowOff>82055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98582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55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65012</xdr:rowOff>
    </xdr:from>
    <xdr:to>
      <xdr:col>71</xdr:col>
      <xdr:colOff>177800</xdr:colOff>
      <xdr:row>98</xdr:row>
      <xdr:rowOff>44704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695662"/>
          <a:ext cx="889000" cy="15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147841</xdr:rowOff>
    </xdr:from>
    <xdr:to>
      <xdr:col>72</xdr:col>
      <xdr:colOff>38100</xdr:colOff>
      <xdr:row>98</xdr:row>
      <xdr:rowOff>77991</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77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94518</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55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128042</xdr:rowOff>
    </xdr:from>
    <xdr:to>
      <xdr:col>67</xdr:col>
      <xdr:colOff>101600</xdr:colOff>
      <xdr:row>98</xdr:row>
      <xdr:rowOff>58192</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5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49319</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85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142278</xdr:rowOff>
    </xdr:from>
    <xdr:to>
      <xdr:col>85</xdr:col>
      <xdr:colOff>177800</xdr:colOff>
      <xdr:row>96</xdr:row>
      <xdr:rowOff>72428</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43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165155</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28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5131</xdr:rowOff>
    </xdr:from>
    <xdr:to>
      <xdr:col>81</xdr:col>
      <xdr:colOff>101600</xdr:colOff>
      <xdr:row>97</xdr:row>
      <xdr:rowOff>106731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63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123258</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4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91567</xdr:rowOff>
    </xdr:from>
    <xdr:to>
      <xdr:col>76</xdr:col>
      <xdr:colOff>165100</xdr:colOff>
      <xdr:row>99</xdr:row>
      <xdr:rowOff>21717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9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12844</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57428" y="16986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165354</xdr:rowOff>
    </xdr:from>
    <xdr:to>
      <xdr:col>72</xdr:col>
      <xdr:colOff>38100</xdr:colOff>
      <xdr:row>98</xdr:row>
      <xdr:rowOff>95504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79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86631</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88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14212</xdr:rowOff>
    </xdr:from>
    <xdr:to>
      <xdr:col>67</xdr:col>
      <xdr:colOff>101600</xdr:colOff>
      <xdr:row>97</xdr:row>
      <xdr:rowOff>115812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64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132339</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47574</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533974"/>
          <a:ext cx="1269" cy="1120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165701</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30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47574</xdr:rowOff>
    </xdr:from>
    <xdr:to>
      <xdr:col>116</xdr:col>
      <xdr:colOff>152400</xdr:colOff>
      <xdr:row>32</xdr:row>
      <xdr:rowOff>47574</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5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32121</xdr:rowOff>
    </xdr:from>
    <xdr:to>
      <xdr:col>116</xdr:col>
      <xdr:colOff>63500</xdr:colOff>
      <xdr:row>37</xdr:row>
      <xdr:rowOff>52329</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1323300" y="6375771"/>
          <a:ext cx="838200" cy="2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168780</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340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18903</xdr:rowOff>
    </xdr:from>
    <xdr:to>
      <xdr:col>116</xdr:col>
      <xdr:colOff>114300</xdr:colOff>
      <xdr:row>37</xdr:row>
      <xdr:rowOff>120503</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36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52329</xdr:rowOff>
    </xdr:from>
    <xdr:to>
      <xdr:col>111</xdr:col>
      <xdr:colOff>177800</xdr:colOff>
      <xdr:row>38</xdr:row>
      <xdr:rowOff>126853</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0434300" y="6395979"/>
          <a:ext cx="889000" cy="24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76738</xdr:rowOff>
    </xdr:from>
    <xdr:to>
      <xdr:col>112</xdr:col>
      <xdr:colOff>38100</xdr:colOff>
      <xdr:row>38</xdr:row>
      <xdr:rowOff>6888</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169466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51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118211</xdr:rowOff>
    </xdr:from>
    <xdr:to>
      <xdr:col>107</xdr:col>
      <xdr:colOff>50800</xdr:colOff>
      <xdr:row>38</xdr:row>
      <xdr:rowOff>126853</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633311"/>
          <a:ext cx="889000" cy="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151765</xdr:rowOff>
    </xdr:from>
    <xdr:to>
      <xdr:col>107</xdr:col>
      <xdr:colOff>101600</xdr:colOff>
      <xdr:row>38</xdr:row>
      <xdr:rowOff>81915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98442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27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108976</xdr:rowOff>
    </xdr:from>
    <xdr:to>
      <xdr:col>102</xdr:col>
      <xdr:colOff>114300</xdr:colOff>
      <xdr:row>38</xdr:row>
      <xdr:rowOff>118211</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624076"/>
          <a:ext cx="889000" cy="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166212</xdr:rowOff>
    </xdr:from>
    <xdr:to>
      <xdr:col>102</xdr:col>
      <xdr:colOff>165100</xdr:colOff>
      <xdr:row>38</xdr:row>
      <xdr:rowOff>96362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112889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28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6376</xdr:rowOff>
    </xdr:from>
    <xdr:to>
      <xdr:col>98</xdr:col>
      <xdr:colOff>38100</xdr:colOff>
      <xdr:row>38</xdr:row>
      <xdr:rowOff>107976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124503</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2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152771</xdr:rowOff>
    </xdr:from>
    <xdr:to>
      <xdr:col>116</xdr:col>
      <xdr:colOff>114300</xdr:colOff>
      <xdr:row>37</xdr:row>
      <xdr:rowOff>82921</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32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4198</xdr:rowOff>
    </xdr:from>
    <xdr:ext cx="469744"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176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1529</xdr:rowOff>
    </xdr:from>
    <xdr:to>
      <xdr:col>112</xdr:col>
      <xdr:colOff>38100</xdr:colOff>
      <xdr:row>37</xdr:row>
      <xdr:rowOff>103129</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34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119656</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88428" y="6120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76053</xdr:rowOff>
    </xdr:from>
    <xdr:to>
      <xdr:col>107</xdr:col>
      <xdr:colOff>101600</xdr:colOff>
      <xdr:row>39</xdr:row>
      <xdr:rowOff>6203</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59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168780</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5017" y="6683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67411</xdr:rowOff>
    </xdr:from>
    <xdr:to>
      <xdr:col>102</xdr:col>
      <xdr:colOff>165100</xdr:colOff>
      <xdr:row>38</xdr:row>
      <xdr:rowOff>169011</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58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160138</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6017" y="6675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58176</xdr:rowOff>
    </xdr:from>
    <xdr:to>
      <xdr:col>98</xdr:col>
      <xdr:colOff>38100</xdr:colOff>
      <xdr:row>38</xdr:row>
      <xdr:rowOff>159776</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57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150903</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7017" y="6666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86162</xdr:rowOff>
    </xdr:from>
    <xdr:to>
      <xdr:col>116</xdr:col>
      <xdr:colOff>62864</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58662"/>
          <a:ext cx="1269" cy="142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32839</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43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86162</xdr:rowOff>
    </xdr:from>
    <xdr:to>
      <xdr:col>116</xdr:col>
      <xdr:colOff>152400</xdr:colOff>
      <xdr:row>50</xdr:row>
      <xdr:rowOff>86162</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58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89088</xdr:rowOff>
    </xdr:from>
    <xdr:to>
      <xdr:col>116</xdr:col>
      <xdr:colOff>63500</xdr:colOff>
      <xdr:row>57</xdr:row>
      <xdr:rowOff>93980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9861738"/>
          <a:ext cx="838200" cy="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130339</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560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107462</xdr:rowOff>
    </xdr:from>
    <xdr:to>
      <xdr:col>116</xdr:col>
      <xdr:colOff>114300</xdr:colOff>
      <xdr:row>57</xdr:row>
      <xdr:rowOff>37612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93980</xdr:rowOff>
    </xdr:from>
    <xdr:to>
      <xdr:col>111</xdr:col>
      <xdr:colOff>177800</xdr:colOff>
      <xdr:row>57</xdr:row>
      <xdr:rowOff>97958</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9866630"/>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6696</xdr:rowOff>
    </xdr:from>
    <xdr:to>
      <xdr:col>112</xdr:col>
      <xdr:colOff>38100</xdr:colOff>
      <xdr:row>57</xdr:row>
      <xdr:rowOff>108296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77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124823</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55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91694</xdr:rowOff>
    </xdr:from>
    <xdr:to>
      <xdr:col>107</xdr:col>
      <xdr:colOff>50800</xdr:colOff>
      <xdr:row>57</xdr:row>
      <xdr:rowOff>97958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9864344"/>
          <a:ext cx="889000" cy="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17349</xdr:rowOff>
    </xdr:from>
    <xdr:to>
      <xdr:col>107</xdr:col>
      <xdr:colOff>101600</xdr:colOff>
      <xdr:row>57</xdr:row>
      <xdr:rowOff>118949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7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135476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56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91694</xdr:rowOff>
    </xdr:from>
    <xdr:to>
      <xdr:col>102</xdr:col>
      <xdr:colOff>114300</xdr:colOff>
      <xdr:row>57</xdr:row>
      <xdr:rowOff>104907</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9864344"/>
          <a:ext cx="889000" cy="1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11222</xdr:rowOff>
    </xdr:from>
    <xdr:to>
      <xdr:col>102</xdr:col>
      <xdr:colOff>165100</xdr:colOff>
      <xdr:row>57</xdr:row>
      <xdr:rowOff>112822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7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129349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55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1712</xdr:rowOff>
    </xdr:from>
    <xdr:to>
      <xdr:col>98</xdr:col>
      <xdr:colOff>38100</xdr:colOff>
      <xdr:row>57</xdr:row>
      <xdr:rowOff>103312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77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119839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54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38288</xdr:rowOff>
    </xdr:from>
    <xdr:to>
      <xdr:col>116</xdr:col>
      <xdr:colOff>114300</xdr:colOff>
      <xdr:row>57</xdr:row>
      <xdr:rowOff>139888</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81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16715</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78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43180</xdr:rowOff>
    </xdr:from>
    <xdr:to>
      <xdr:col>112</xdr:col>
      <xdr:colOff>38100</xdr:colOff>
      <xdr:row>57</xdr:row>
      <xdr:rowOff>144780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81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135907</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990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47158</xdr:rowOff>
    </xdr:from>
    <xdr:to>
      <xdr:col>107</xdr:col>
      <xdr:colOff>101600</xdr:colOff>
      <xdr:row>57</xdr:row>
      <xdr:rowOff>148758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81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139885</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991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40894</xdr:rowOff>
    </xdr:from>
    <xdr:to>
      <xdr:col>102</xdr:col>
      <xdr:colOff>165100</xdr:colOff>
      <xdr:row>57</xdr:row>
      <xdr:rowOff>142494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81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133621</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90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54107</xdr:rowOff>
    </xdr:from>
    <xdr:to>
      <xdr:col>98</xdr:col>
      <xdr:colOff>38100</xdr:colOff>
      <xdr:row>57</xdr:row>
      <xdr:rowOff>155707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82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146834</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91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139814</xdr:rowOff>
    </xdr:from>
    <xdr:to>
      <xdr:col>116</xdr:col>
      <xdr:colOff>62864</xdr:colOff>
      <xdr:row>78</xdr:row>
      <xdr:rowOff>88112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312764"/>
          <a:ext cx="1269" cy="114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91939</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46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88112</xdr:rowOff>
    </xdr:from>
    <xdr:to>
      <xdr:col>116</xdr:col>
      <xdr:colOff>152400</xdr:colOff>
      <xdr:row>78</xdr:row>
      <xdr:rowOff>88112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46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86491</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208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139814</xdr:rowOff>
    </xdr:from>
    <xdr:to>
      <xdr:col>116</xdr:col>
      <xdr:colOff>152400</xdr:colOff>
      <xdr:row>71</xdr:row>
      <xdr:rowOff>139814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31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65024</xdr:rowOff>
    </xdr:from>
    <xdr:to>
      <xdr:col>116</xdr:col>
      <xdr:colOff>63500</xdr:colOff>
      <xdr:row>73</xdr:row>
      <xdr:rowOff>111011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2580874"/>
          <a:ext cx="838200" cy="4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65270</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24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86843</xdr:rowOff>
    </xdr:from>
    <xdr:to>
      <xdr:col>116</xdr:col>
      <xdr:colOff>114300</xdr:colOff>
      <xdr:row>76</xdr:row>
      <xdr:rowOff>16993</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139129</xdr:rowOff>
    </xdr:from>
    <xdr:to>
      <xdr:col>111</xdr:col>
      <xdr:colOff>177800</xdr:colOff>
      <xdr:row>73</xdr:row>
      <xdr:rowOff>111011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2140629"/>
          <a:ext cx="889000" cy="48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25197</xdr:rowOff>
    </xdr:from>
    <xdr:to>
      <xdr:col>112</xdr:col>
      <xdr:colOff>38100</xdr:colOff>
      <xdr:row>76</xdr:row>
      <xdr:rowOff>126797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05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117924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14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139129</xdr:rowOff>
    </xdr:from>
    <xdr:to>
      <xdr:col>107</xdr:col>
      <xdr:colOff>50800</xdr:colOff>
      <xdr:row>70</xdr:row>
      <xdr:rowOff>161684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140629"/>
          <a:ext cx="889000" cy="2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143764</xdr:rowOff>
    </xdr:from>
    <xdr:to>
      <xdr:col>107</xdr:col>
      <xdr:colOff>101600</xdr:colOff>
      <xdr:row>75</xdr:row>
      <xdr:rowOff>73914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65041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92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161684</xdr:rowOff>
    </xdr:from>
    <xdr:to>
      <xdr:col>102</xdr:col>
      <xdr:colOff>114300</xdr:colOff>
      <xdr:row>71</xdr:row>
      <xdr:rowOff>46812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163184"/>
          <a:ext cx="889000" cy="5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138964</xdr:rowOff>
    </xdr:from>
    <xdr:to>
      <xdr:col>102</xdr:col>
      <xdr:colOff>165100</xdr:colOff>
      <xdr:row>75</xdr:row>
      <xdr:rowOff>69114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60241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91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83338</xdr:rowOff>
    </xdr:from>
    <xdr:to>
      <xdr:col>98</xdr:col>
      <xdr:colOff>38100</xdr:colOff>
      <xdr:row>75</xdr:row>
      <xdr:rowOff>13488</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77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4615</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86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14224</xdr:rowOff>
    </xdr:from>
    <xdr:to>
      <xdr:col>116</xdr:col>
      <xdr:colOff>114300</xdr:colOff>
      <xdr:row>73</xdr:row>
      <xdr:rowOff>115824</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5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37101</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38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60211</xdr:rowOff>
    </xdr:from>
    <xdr:to>
      <xdr:col>112</xdr:col>
      <xdr:colOff>38100</xdr:colOff>
      <xdr:row>73</xdr:row>
      <xdr:rowOff>161811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57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6888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35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88329</xdr:rowOff>
    </xdr:from>
    <xdr:to>
      <xdr:col>107</xdr:col>
      <xdr:colOff>101600</xdr:colOff>
      <xdr:row>71</xdr:row>
      <xdr:rowOff>18479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08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35006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186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110884</xdr:rowOff>
    </xdr:from>
    <xdr:to>
      <xdr:col>102</xdr:col>
      <xdr:colOff>165100</xdr:colOff>
      <xdr:row>71</xdr:row>
      <xdr:rowOff>41034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11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57561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188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167462</xdr:rowOff>
    </xdr:from>
    <xdr:to>
      <xdr:col>98</xdr:col>
      <xdr:colOff>38100</xdr:colOff>
      <xdr:row>71</xdr:row>
      <xdr:rowOff>97612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16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114139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194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712,775</a:t>
          </a:r>
          <a:r>
            <a:rPr kumimoji="1" lang="ja-JP" altLang="en-US" sz="1300">
              <a:latin typeface="ＭＳ Ｐゴシック" panose="020B0600070205080204" pitchFamily="50" charset="-128"/>
              <a:ea typeface="ＭＳ Ｐゴシック" panose="020B0600070205080204" pitchFamily="50" charset="-128"/>
            </a:rPr>
            <a:t>円となっており、令和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26,427</a:t>
          </a:r>
          <a:r>
            <a:rPr kumimoji="1" lang="ja-JP" altLang="en-US" sz="1300">
              <a:latin typeface="ＭＳ Ｐゴシック" panose="020B0600070205080204" pitchFamily="50" charset="-128"/>
              <a:ea typeface="ＭＳ Ｐゴシック" panose="020B0600070205080204" pitchFamily="50" charset="-128"/>
            </a:rPr>
            <a:t>円減少した。主な構成項目である普通建設事業費は住民一人当たり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78,749</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円となっており、類似団体平均と比べると</a:t>
          </a:r>
          <a:r>
            <a:rPr kumimoji="1" lang="en-US" altLang="ja-JP" sz="1300">
              <a:latin typeface="ＭＳ Ｐゴシック" panose="020B0600070205080204" pitchFamily="50" charset="-128"/>
              <a:ea typeface="ＭＳ Ｐゴシック" panose="020B0600070205080204" pitchFamily="50" charset="-128"/>
            </a:rPr>
            <a:t>6,878</a:t>
          </a:r>
          <a:r>
            <a:rPr kumimoji="1" lang="ja-JP" altLang="en-US" sz="1300">
              <a:latin typeface="ＭＳ Ｐゴシック" panose="020B0600070205080204" pitchFamily="50" charset="-128"/>
              <a:ea typeface="ＭＳ Ｐゴシック" panose="020B0600070205080204" pitchFamily="50" charset="-128"/>
            </a:rPr>
            <a:t>円多い結果となった。令和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年度と比較すると、本庁舎整備事業に係る事業費が大幅に増加したことなどにより、</a:t>
          </a:r>
          <a:r>
            <a:rPr kumimoji="1" lang="en-US" altLang="ja-JP" sz="1300">
              <a:latin typeface="ＭＳ Ｐゴシック" panose="020B0600070205080204" pitchFamily="50" charset="-128"/>
              <a:ea typeface="ＭＳ Ｐゴシック" panose="020B0600070205080204" pitchFamily="50" charset="-128"/>
            </a:rPr>
            <a:t>12,207</a:t>
          </a:r>
          <a:r>
            <a:rPr kumimoji="1" lang="ja-JP" altLang="en-US" sz="1300">
              <a:latin typeface="ＭＳ Ｐゴシック" panose="020B0600070205080204" pitchFamily="50" charset="-128"/>
              <a:ea typeface="ＭＳ Ｐゴシック" panose="020B0600070205080204" pitchFamily="50" charset="-128"/>
            </a:rPr>
            <a:t>円増加している。今後も人口減少に歯止めがかからないことも相まって、自主財源の柱である市税は依然として減収傾向が続いていくことが想定されるため、引き続き、事業の優先度などについて十分検討を重ね、計画的な事業の実施に努める。</a:t>
          </a:r>
        </a:p>
        <a:p>
          <a:r>
            <a:rPr kumimoji="1" lang="ja-JP" altLang="en-US" sz="1300">
              <a:latin typeface="ＭＳ Ｐゴシック" panose="020B0600070205080204" pitchFamily="50" charset="-128"/>
              <a:ea typeface="ＭＳ Ｐゴシック" panose="020B0600070205080204" pitchFamily="50" charset="-128"/>
            </a:rPr>
            <a:t>　また、補助費等については、住民一人当たり</a:t>
          </a:r>
          <a:r>
            <a:rPr kumimoji="1" lang="en-US" altLang="ja-JP" sz="1300">
              <a:latin typeface="ＭＳ Ｐゴシック" panose="020B0600070205080204" pitchFamily="50" charset="-128"/>
              <a:ea typeface="ＭＳ Ｐゴシック" panose="020B0600070205080204" pitchFamily="50" charset="-128"/>
            </a:rPr>
            <a:t>120,073</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年度から比較すると</a:t>
          </a:r>
          <a:r>
            <a:rPr kumimoji="1" lang="en-US" altLang="ja-JP" sz="1300">
              <a:latin typeface="ＭＳ Ｐゴシック" panose="020B0600070205080204" pitchFamily="50" charset="-128"/>
              <a:ea typeface="ＭＳ Ｐゴシック" panose="020B0600070205080204" pitchFamily="50" charset="-128"/>
            </a:rPr>
            <a:t>28.2</a:t>
          </a:r>
          <a:r>
            <a:rPr kumimoji="1" lang="ja-JP" altLang="en-US" sz="1300">
              <a:latin typeface="ＭＳ Ｐゴシック" panose="020B0600070205080204" pitchFamily="50" charset="-128"/>
              <a:ea typeface="ＭＳ Ｐゴシック" panose="020B0600070205080204" pitchFamily="50" charset="-128"/>
            </a:rPr>
            <a:t>％増加し、類似団体平均を大きく上回っている。特別定額給付金や商品券事業など、新型コロナウイルス感染症対策に要する経費が減少したことで、令和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年度と比較すると、</a:t>
          </a:r>
          <a:r>
            <a:rPr kumimoji="1" lang="en-US" altLang="ja-JP" sz="1300">
              <a:latin typeface="ＭＳ Ｐゴシック" panose="020B0600070205080204" pitchFamily="50" charset="-128"/>
              <a:ea typeface="ＭＳ Ｐゴシック" panose="020B0600070205080204" pitchFamily="50" charset="-128"/>
            </a:rPr>
            <a:t>91,033</a:t>
          </a:r>
          <a:r>
            <a:rPr kumimoji="1" lang="ja-JP" altLang="en-US" sz="1300">
              <a:latin typeface="ＭＳ Ｐゴシック" panose="020B0600070205080204" pitchFamily="50" charset="-128"/>
              <a:ea typeface="ＭＳ Ｐゴシック" panose="020B0600070205080204" pitchFamily="50" charset="-128"/>
            </a:rPr>
            <a:t>円の減少となっている。各種団体への補助金について、効率的・効果的な運用を図るため、統一的な基準に基づく客観的な審査を行い、整理適正化に努める。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愛媛県宇和島市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71,448
71,015
468.15
54,169,252
50,926,348
2,167,905
26,945,695
32,979,553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6198</xdr:rowOff>
    </xdr:from>
    <xdr:to>
      <xdr:col>24</xdr:col>
      <xdr:colOff>62865</xdr:colOff>
      <xdr:row>37</xdr:row>
      <xdr:rowOff>146558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49698"/>
          <a:ext cx="1270" cy="1340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150385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146558</xdr:rowOff>
    </xdr:from>
    <xdr:to>
      <xdr:col>24</xdr:col>
      <xdr:colOff>152400</xdr:colOff>
      <xdr:row>37</xdr:row>
      <xdr:rowOff>146558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90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124325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2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6198</xdr:rowOff>
    </xdr:from>
    <xdr:to>
      <xdr:col>24</xdr:col>
      <xdr:colOff>152400</xdr:colOff>
      <xdr:row>30</xdr:row>
      <xdr:rowOff>6198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4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77064</xdr:rowOff>
    </xdr:from>
    <xdr:to>
      <xdr:col>24</xdr:col>
      <xdr:colOff>63500</xdr:colOff>
      <xdr:row>35</xdr:row>
      <xdr:rowOff>84836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077814"/>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12564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41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161137</xdr:rowOff>
    </xdr:from>
    <xdr:to>
      <xdr:col>24</xdr:col>
      <xdr:colOff>114300</xdr:colOff>
      <xdr:row>35</xdr:row>
      <xdr:rowOff>91287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9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25400</xdr:rowOff>
    </xdr:from>
    <xdr:to>
      <xdr:col>19</xdr:col>
      <xdr:colOff>177800</xdr:colOff>
      <xdr:row>35</xdr:row>
      <xdr:rowOff>84836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02615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141478</xdr:rowOff>
    </xdr:from>
    <xdr:to>
      <xdr:col>20</xdr:col>
      <xdr:colOff>38100</xdr:colOff>
      <xdr:row>35</xdr:row>
      <xdr:rowOff>71628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88155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4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25400</xdr:rowOff>
    </xdr:from>
    <xdr:to>
      <xdr:col>15</xdr:col>
      <xdr:colOff>50800</xdr:colOff>
      <xdr:row>35</xdr:row>
      <xdr:rowOff>63805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026150"/>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94386</xdr:rowOff>
    </xdr:from>
    <xdr:to>
      <xdr:col>15</xdr:col>
      <xdr:colOff>101600</xdr:colOff>
      <xdr:row>35</xdr:row>
      <xdr:rowOff>24536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41063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63805</xdr:rowOff>
    </xdr:from>
    <xdr:to>
      <xdr:col>10</xdr:col>
      <xdr:colOff>114300</xdr:colOff>
      <xdr:row>35</xdr:row>
      <xdr:rowOff>93523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064555"/>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83871</xdr:rowOff>
    </xdr:from>
    <xdr:to>
      <xdr:col>10</xdr:col>
      <xdr:colOff>165100</xdr:colOff>
      <xdr:row>35</xdr:row>
      <xdr:rowOff>14021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30548</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71984</xdr:rowOff>
    </xdr:from>
    <xdr:to>
      <xdr:col>6</xdr:col>
      <xdr:colOff>38100</xdr:colOff>
      <xdr:row>35</xdr:row>
      <xdr:rowOff>2134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18661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26264</xdr:rowOff>
    </xdr:from>
    <xdr:to>
      <xdr:col>24</xdr:col>
      <xdr:colOff>114300</xdr:colOff>
      <xdr:row>35</xdr:row>
      <xdr:rowOff>127864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2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4691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0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34036</xdr:rowOff>
    </xdr:from>
    <xdr:to>
      <xdr:col>20</xdr:col>
      <xdr:colOff>38100</xdr:colOff>
      <xdr:row>35</xdr:row>
      <xdr:rowOff>135636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3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126763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1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146050</xdr:rowOff>
    </xdr:from>
    <xdr:to>
      <xdr:col>15</xdr:col>
      <xdr:colOff>101600</xdr:colOff>
      <xdr:row>35</xdr:row>
      <xdr:rowOff>76200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7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67327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06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13005</xdr:rowOff>
    </xdr:from>
    <xdr:to>
      <xdr:col>10</xdr:col>
      <xdr:colOff>165100</xdr:colOff>
      <xdr:row>35</xdr:row>
      <xdr:rowOff>114605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1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105732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06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42723</xdr:rowOff>
    </xdr:from>
    <xdr:to>
      <xdr:col>6</xdr:col>
      <xdr:colOff>38100</xdr:colOff>
      <xdr:row>35</xdr:row>
      <xdr:rowOff>144323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4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135450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36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7005</xdr:rowOff>
    </xdr:from>
    <xdr:to>
      <xdr:col>24</xdr:col>
      <xdr:colOff>62865</xdr:colOff>
      <xdr:row>58</xdr:row>
      <xdr:rowOff>2990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50955"/>
          <a:ext cx="1270" cy="1196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6817</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5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2990</xdr:rowOff>
    </xdr:from>
    <xdr:to>
      <xdr:col>24</xdr:col>
      <xdr:colOff>152400</xdr:colOff>
      <xdr:row>58</xdr:row>
      <xdr:rowOff>2990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4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125132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26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184,914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7005</xdr:rowOff>
    </xdr:from>
    <xdr:to>
      <xdr:col>24</xdr:col>
      <xdr:colOff>152400</xdr:colOff>
      <xdr:row>51</xdr:row>
      <xdr:rowOff>7005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5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138419</xdr:rowOff>
    </xdr:from>
    <xdr:to>
      <xdr:col>24</xdr:col>
      <xdr:colOff>63500</xdr:colOff>
      <xdr:row>55</xdr:row>
      <xdr:rowOff>77963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8882369"/>
          <a:ext cx="838200" cy="62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157794</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244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134917</xdr:rowOff>
    </xdr:from>
    <xdr:to>
      <xdr:col>24</xdr:col>
      <xdr:colOff>114300</xdr:colOff>
      <xdr:row>55</xdr:row>
      <xdr:rowOff>65067</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39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138419</xdr:rowOff>
    </xdr:from>
    <xdr:to>
      <xdr:col>19</xdr:col>
      <xdr:colOff>177800</xdr:colOff>
      <xdr:row>56</xdr:row>
      <xdr:rowOff>160175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8882369"/>
          <a:ext cx="889000" cy="87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33350</xdr:rowOff>
    </xdr:from>
    <xdr:to>
      <xdr:col>20</xdr:col>
      <xdr:colOff>38100</xdr:colOff>
      <xdr:row>51</xdr:row>
      <xdr:rowOff>134950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151477</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55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160175</xdr:rowOff>
    </xdr:from>
    <xdr:to>
      <xdr:col>15</xdr:col>
      <xdr:colOff>50800</xdr:colOff>
      <xdr:row>57</xdr:row>
      <xdr:rowOff>7394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761375"/>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151871</xdr:rowOff>
    </xdr:from>
    <xdr:to>
      <xdr:col>15</xdr:col>
      <xdr:colOff>101600</xdr:colOff>
      <xdr:row>56</xdr:row>
      <xdr:rowOff>82021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98548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35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5664</xdr:rowOff>
    </xdr:from>
    <xdr:to>
      <xdr:col>10</xdr:col>
      <xdr:colOff>114300</xdr:colOff>
      <xdr:row>57</xdr:row>
      <xdr:rowOff>7394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778314"/>
          <a:ext cx="8890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4882</xdr:rowOff>
    </xdr:from>
    <xdr:to>
      <xdr:col>10</xdr:col>
      <xdr:colOff>165100</xdr:colOff>
      <xdr:row>56</xdr:row>
      <xdr:rowOff>106482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123009</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3571</xdr:rowOff>
    </xdr:from>
    <xdr:to>
      <xdr:col>6</xdr:col>
      <xdr:colOff>38100</xdr:colOff>
      <xdr:row>56</xdr:row>
      <xdr:rowOff>105171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121698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3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27163</xdr:rowOff>
    </xdr:from>
    <xdr:to>
      <xdr:col>24</xdr:col>
      <xdr:colOff>114300</xdr:colOff>
      <xdr:row>55</xdr:row>
      <xdr:rowOff>128763</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45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5590</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3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87619</xdr:rowOff>
    </xdr:from>
    <xdr:to>
      <xdr:col>20</xdr:col>
      <xdr:colOff>38100</xdr:colOff>
      <xdr:row>52</xdr:row>
      <xdr:rowOff>17769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83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8896</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924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109375</xdr:rowOff>
    </xdr:from>
    <xdr:to>
      <xdr:col>15</xdr:col>
      <xdr:colOff>101600</xdr:colOff>
      <xdr:row>57</xdr:row>
      <xdr:rowOff>39525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1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30652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0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128044</xdr:rowOff>
    </xdr:from>
    <xdr:to>
      <xdr:col>10</xdr:col>
      <xdr:colOff>165100</xdr:colOff>
      <xdr:row>57</xdr:row>
      <xdr:rowOff>58194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2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49321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2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126314</xdr:rowOff>
    </xdr:from>
    <xdr:to>
      <xdr:col>6</xdr:col>
      <xdr:colOff>38100</xdr:colOff>
      <xdr:row>57</xdr:row>
      <xdr:rowOff>56464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2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47591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2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24029</xdr:rowOff>
    </xdr:from>
    <xdr:to>
      <xdr:col>24</xdr:col>
      <xdr:colOff>62865</xdr:colOff>
      <xdr:row>78</xdr:row>
      <xdr:rowOff>65836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25529"/>
          <a:ext cx="1270" cy="141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69663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65836</xdr:rowOff>
    </xdr:from>
    <xdr:to>
      <xdr:col>24</xdr:col>
      <xdr:colOff>152400</xdr:colOff>
      <xdr:row>78</xdr:row>
      <xdr:rowOff>65836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38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142156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0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273,108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24029</xdr:rowOff>
    </xdr:from>
    <xdr:to>
      <xdr:col>24</xdr:col>
      <xdr:colOff>152400</xdr:colOff>
      <xdr:row>70</xdr:row>
      <xdr:rowOff>24029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2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37161</xdr:rowOff>
    </xdr:from>
    <xdr:to>
      <xdr:col>24</xdr:col>
      <xdr:colOff>63500</xdr:colOff>
      <xdr:row>75</xdr:row>
      <xdr:rowOff>80175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553011"/>
          <a:ext cx="838200" cy="38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169054</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56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19177</xdr:rowOff>
    </xdr:from>
    <xdr:to>
      <xdr:col>24</xdr:col>
      <xdr:colOff>114300</xdr:colOff>
      <xdr:row>75</xdr:row>
      <xdr:rowOff>120777</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80175</xdr:rowOff>
    </xdr:from>
    <xdr:to>
      <xdr:col>19</xdr:col>
      <xdr:colOff>177800</xdr:colOff>
      <xdr:row>75</xdr:row>
      <xdr:rowOff>83731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938925"/>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11545</xdr:rowOff>
    </xdr:from>
    <xdr:to>
      <xdr:col>20</xdr:col>
      <xdr:colOff>38100</xdr:colOff>
      <xdr:row>77</xdr:row>
      <xdr:rowOff>113145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1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104272</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30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34887</xdr:rowOff>
    </xdr:from>
    <xdr:to>
      <xdr:col>15</xdr:col>
      <xdr:colOff>50800</xdr:colOff>
      <xdr:row>75</xdr:row>
      <xdr:rowOff>83731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2722187"/>
          <a:ext cx="889000" cy="22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79336</xdr:rowOff>
    </xdr:from>
    <xdr:to>
      <xdr:col>15</xdr:col>
      <xdr:colOff>101600</xdr:colOff>
      <xdr:row>78</xdr:row>
      <xdr:rowOff>9486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8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613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37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34887</xdr:rowOff>
    </xdr:from>
    <xdr:to>
      <xdr:col>10</xdr:col>
      <xdr:colOff>114300</xdr:colOff>
      <xdr:row>76</xdr:row>
      <xdr:rowOff>37885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722187"/>
          <a:ext cx="889000" cy="34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149467</xdr:rowOff>
    </xdr:from>
    <xdr:to>
      <xdr:col>10</xdr:col>
      <xdr:colOff>165100</xdr:colOff>
      <xdr:row>78</xdr:row>
      <xdr:rowOff>79617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35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70744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443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148323</xdr:rowOff>
    </xdr:from>
    <xdr:to>
      <xdr:col>6</xdr:col>
      <xdr:colOff>38100</xdr:colOff>
      <xdr:row>78</xdr:row>
      <xdr:rowOff>78473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349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69600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442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157811</xdr:rowOff>
    </xdr:from>
    <xdr:to>
      <xdr:col>24</xdr:col>
      <xdr:colOff>114300</xdr:colOff>
      <xdr:row>73</xdr:row>
      <xdr:rowOff>87961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50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9238</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35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29375</xdr:rowOff>
    </xdr:from>
    <xdr:to>
      <xdr:col>20</xdr:col>
      <xdr:colOff>38100</xdr:colOff>
      <xdr:row>75</xdr:row>
      <xdr:rowOff>130975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8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147502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663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32931</xdr:rowOff>
    </xdr:from>
    <xdr:to>
      <xdr:col>15</xdr:col>
      <xdr:colOff>101600</xdr:colOff>
      <xdr:row>75</xdr:row>
      <xdr:rowOff>134531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89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151058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666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155537</xdr:rowOff>
    </xdr:from>
    <xdr:to>
      <xdr:col>10</xdr:col>
      <xdr:colOff>165100</xdr:colOff>
      <xdr:row>74</xdr:row>
      <xdr:rowOff>85687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67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102214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446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158535</xdr:rowOff>
    </xdr:from>
    <xdr:to>
      <xdr:col>6</xdr:col>
      <xdr:colOff>38100</xdr:colOff>
      <xdr:row>76</xdr:row>
      <xdr:rowOff>88685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1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105211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792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98290</xdr:rowOff>
    </xdr:from>
    <xdr:to>
      <xdr:col>24</xdr:col>
      <xdr:colOff>62865</xdr:colOff>
      <xdr:row>98</xdr:row>
      <xdr:rowOff>106683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57340"/>
          <a:ext cx="1270" cy="1551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110510</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1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106683</xdr:rowOff>
    </xdr:from>
    <xdr:to>
      <xdr:col>24</xdr:col>
      <xdr:colOff>152400</xdr:colOff>
      <xdr:row>98</xdr:row>
      <xdr:rowOff>106683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0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44967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32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98290</xdr:rowOff>
    </xdr:from>
    <xdr:to>
      <xdr:col>24</xdr:col>
      <xdr:colOff>152400</xdr:colOff>
      <xdr:row>89</xdr:row>
      <xdr:rowOff>98290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5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53125</xdr:rowOff>
    </xdr:from>
    <xdr:to>
      <xdr:col>24</xdr:col>
      <xdr:colOff>63500</xdr:colOff>
      <xdr:row>97</xdr:row>
      <xdr:rowOff>14656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340875"/>
          <a:ext cx="838200" cy="30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6503</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65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28076</xdr:rowOff>
    </xdr:from>
    <xdr:to>
      <xdr:col>24</xdr:col>
      <xdr:colOff>114300</xdr:colOff>
      <xdr:row>96</xdr:row>
      <xdr:rowOff>129676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48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6133</xdr:rowOff>
    </xdr:from>
    <xdr:to>
      <xdr:col>19</xdr:col>
      <xdr:colOff>177800</xdr:colOff>
      <xdr:row>97</xdr:row>
      <xdr:rowOff>14656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293883"/>
          <a:ext cx="889000" cy="35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135975</xdr:rowOff>
    </xdr:from>
    <xdr:to>
      <xdr:col>20</xdr:col>
      <xdr:colOff>38100</xdr:colOff>
      <xdr:row>97</xdr:row>
      <xdr:rowOff>66125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9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57252</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8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6133</xdr:rowOff>
    </xdr:from>
    <xdr:to>
      <xdr:col>15</xdr:col>
      <xdr:colOff>50800</xdr:colOff>
      <xdr:row>96</xdr:row>
      <xdr:rowOff>127062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293883"/>
          <a:ext cx="889000" cy="29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17952</xdr:rowOff>
    </xdr:from>
    <xdr:to>
      <xdr:col>15</xdr:col>
      <xdr:colOff>101600</xdr:colOff>
      <xdr:row>97</xdr:row>
      <xdr:rowOff>119552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110679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133479</xdr:rowOff>
    </xdr:from>
    <xdr:to>
      <xdr:col>10</xdr:col>
      <xdr:colOff>114300</xdr:colOff>
      <xdr:row>96</xdr:row>
      <xdr:rowOff>127062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421229"/>
          <a:ext cx="889000" cy="16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50561</xdr:rowOff>
    </xdr:from>
    <xdr:to>
      <xdr:col>10</xdr:col>
      <xdr:colOff>165100</xdr:colOff>
      <xdr:row>97</xdr:row>
      <xdr:rowOff>152161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68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143288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77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78842</xdr:rowOff>
    </xdr:from>
    <xdr:to>
      <xdr:col>6</xdr:col>
      <xdr:colOff>38100</xdr:colOff>
      <xdr:row>98</xdr:row>
      <xdr:rowOff>8992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80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2325</xdr:rowOff>
    </xdr:from>
    <xdr:to>
      <xdr:col>24</xdr:col>
      <xdr:colOff>114300</xdr:colOff>
      <xdr:row>95</xdr:row>
      <xdr:rowOff>103925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29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25202</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1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135306</xdr:rowOff>
    </xdr:from>
    <xdr:to>
      <xdr:col>20</xdr:col>
      <xdr:colOff>38100</xdr:colOff>
      <xdr:row>97</xdr:row>
      <xdr:rowOff>65456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59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81983</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36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126783</xdr:rowOff>
    </xdr:from>
    <xdr:to>
      <xdr:col>15</xdr:col>
      <xdr:colOff>101600</xdr:colOff>
      <xdr:row>95</xdr:row>
      <xdr:rowOff>56933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24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73460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01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76262</xdr:rowOff>
    </xdr:from>
    <xdr:to>
      <xdr:col>10</xdr:col>
      <xdr:colOff>165100</xdr:colOff>
      <xdr:row>97</xdr:row>
      <xdr:rowOff>6412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53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22939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31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82679</xdr:rowOff>
    </xdr:from>
    <xdr:to>
      <xdr:col>6</xdr:col>
      <xdr:colOff>38100</xdr:colOff>
      <xdr:row>96</xdr:row>
      <xdr:rowOff>12829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37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29356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14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12370</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98770"/>
          <a:ext cx="1270" cy="115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130497</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7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12370</xdr:rowOff>
    </xdr:from>
    <xdr:to>
      <xdr:col>55</xdr:col>
      <xdr:colOff>88900</xdr:colOff>
      <xdr:row>32</xdr:row>
      <xdr:rowOff>12370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9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55118</xdr:rowOff>
    </xdr:from>
    <xdr:to>
      <xdr:col>55</xdr:col>
      <xdr:colOff>0</xdr:colOff>
      <xdr:row>37</xdr:row>
      <xdr:rowOff>60833</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398768"/>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98874</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425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120447</xdr:rowOff>
    </xdr:from>
    <xdr:to>
      <xdr:col>55</xdr:col>
      <xdr:colOff>50800</xdr:colOff>
      <xdr:row>38</xdr:row>
      <xdr:rowOff>50597</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6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60833</xdr:rowOff>
    </xdr:from>
    <xdr:to>
      <xdr:col>50</xdr:col>
      <xdr:colOff>114300</xdr:colOff>
      <xdr:row>37</xdr:row>
      <xdr:rowOff>65634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404483"/>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51181</xdr:rowOff>
    </xdr:from>
    <xdr:to>
      <xdr:col>50</xdr:col>
      <xdr:colOff>165100</xdr:colOff>
      <xdr:row>37</xdr:row>
      <xdr:rowOff>152781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143908</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487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65634</xdr:rowOff>
    </xdr:from>
    <xdr:to>
      <xdr:col>45</xdr:col>
      <xdr:colOff>177800</xdr:colOff>
      <xdr:row>37</xdr:row>
      <xdr:rowOff>69977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409284"/>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19549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534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53518</xdr:rowOff>
    </xdr:from>
    <xdr:to>
      <xdr:col>41</xdr:col>
      <xdr:colOff>50800</xdr:colOff>
      <xdr:row>37</xdr:row>
      <xdr:rowOff>69977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397168"/>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104673</xdr:rowOff>
    </xdr:from>
    <xdr:to>
      <xdr:col>41</xdr:col>
      <xdr:colOff>101600</xdr:colOff>
      <xdr:row>38</xdr:row>
      <xdr:rowOff>34823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25950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541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98730</xdr:rowOff>
    </xdr:from>
    <xdr:to>
      <xdr:col>36</xdr:col>
      <xdr:colOff>165100</xdr:colOff>
      <xdr:row>38</xdr:row>
      <xdr:rowOff>28880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20007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535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4318</xdr:rowOff>
    </xdr:from>
    <xdr:to>
      <xdr:col>55</xdr:col>
      <xdr:colOff>50800</xdr:colOff>
      <xdr:row>37</xdr:row>
      <xdr:rowOff>105918</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34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27195</xdr:rowOff>
    </xdr:from>
    <xdr:ext cx="469744"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199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10033</xdr:rowOff>
    </xdr:from>
    <xdr:to>
      <xdr:col>50</xdr:col>
      <xdr:colOff>165100</xdr:colOff>
      <xdr:row>37</xdr:row>
      <xdr:rowOff>111633</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35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128160</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04428" y="612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14834</xdr:rowOff>
    </xdr:from>
    <xdr:to>
      <xdr:col>46</xdr:col>
      <xdr:colOff>38100</xdr:colOff>
      <xdr:row>37</xdr:row>
      <xdr:rowOff>116434</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35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132961</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15428" y="6133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19177</xdr:rowOff>
    </xdr:from>
    <xdr:to>
      <xdr:col>41</xdr:col>
      <xdr:colOff>101600</xdr:colOff>
      <xdr:row>37</xdr:row>
      <xdr:rowOff>120777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36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137304</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613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2718</xdr:rowOff>
    </xdr:from>
    <xdr:to>
      <xdr:col>36</xdr:col>
      <xdr:colOff>165100</xdr:colOff>
      <xdr:row>37</xdr:row>
      <xdr:rowOff>104318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34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120845</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612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67716</xdr:rowOff>
    </xdr:from>
    <xdr:to>
      <xdr:col>54</xdr:col>
      <xdr:colOff>189865</xdr:colOff>
      <xdr:row>58</xdr:row>
      <xdr:rowOff>118326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40216"/>
          <a:ext cx="1270" cy="142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122153</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6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118326</xdr:rowOff>
    </xdr:from>
    <xdr:to>
      <xdr:col>55</xdr:col>
      <xdr:colOff>88900</xdr:colOff>
      <xdr:row>58</xdr:row>
      <xdr:rowOff>118326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6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14393</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1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119,668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67716</xdr:rowOff>
    </xdr:from>
    <xdr:to>
      <xdr:col>55</xdr:col>
      <xdr:colOff>88900</xdr:colOff>
      <xdr:row>50</xdr:row>
      <xdr:rowOff>67716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4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79401</xdr:rowOff>
    </xdr:from>
    <xdr:to>
      <xdr:col>55</xdr:col>
      <xdr:colOff>0</xdr:colOff>
      <xdr:row>57</xdr:row>
      <xdr:rowOff>15431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680601"/>
          <a:ext cx="838200" cy="10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139323</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40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160896</xdr:rowOff>
    </xdr:from>
    <xdr:to>
      <xdr:col>55</xdr:col>
      <xdr:colOff>50800</xdr:colOff>
      <xdr:row>57</xdr:row>
      <xdr:rowOff>91046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6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52235</xdr:rowOff>
    </xdr:from>
    <xdr:to>
      <xdr:col>50</xdr:col>
      <xdr:colOff>114300</xdr:colOff>
      <xdr:row>56</xdr:row>
      <xdr:rowOff>79401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481985"/>
          <a:ext cx="889000" cy="19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28587</xdr:rowOff>
    </xdr:from>
    <xdr:to>
      <xdr:col>50</xdr:col>
      <xdr:colOff>165100</xdr:colOff>
      <xdr:row>57</xdr:row>
      <xdr:rowOff>130187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0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121314</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89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52235</xdr:rowOff>
    </xdr:from>
    <xdr:to>
      <xdr:col>45</xdr:col>
      <xdr:colOff>177800</xdr:colOff>
      <xdr:row>56</xdr:row>
      <xdr:rowOff>49974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481985"/>
          <a:ext cx="889000" cy="16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40374</xdr:rowOff>
    </xdr:from>
    <xdr:to>
      <xdr:col>46</xdr:col>
      <xdr:colOff>38100</xdr:colOff>
      <xdr:row>57</xdr:row>
      <xdr:rowOff>141974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1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133101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9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49974</xdr:rowOff>
    </xdr:from>
    <xdr:to>
      <xdr:col>41</xdr:col>
      <xdr:colOff>50800</xdr:colOff>
      <xdr:row>56</xdr:row>
      <xdr:rowOff>137160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651174"/>
          <a:ext cx="889000" cy="8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37744</xdr:rowOff>
    </xdr:from>
    <xdr:to>
      <xdr:col>41</xdr:col>
      <xdr:colOff>101600</xdr:colOff>
      <xdr:row>57</xdr:row>
      <xdr:rowOff>139344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130471</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90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22111</xdr:rowOff>
    </xdr:from>
    <xdr:to>
      <xdr:col>36</xdr:col>
      <xdr:colOff>165100</xdr:colOff>
      <xdr:row>57</xdr:row>
      <xdr:rowOff>123711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9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114838</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8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136081</xdr:rowOff>
    </xdr:from>
    <xdr:to>
      <xdr:col>55</xdr:col>
      <xdr:colOff>50800</xdr:colOff>
      <xdr:row>57</xdr:row>
      <xdr:rowOff>66231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73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158958</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58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28601</xdr:rowOff>
    </xdr:from>
    <xdr:to>
      <xdr:col>50</xdr:col>
      <xdr:colOff>165100</xdr:colOff>
      <xdr:row>56</xdr:row>
      <xdr:rowOff>130201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62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146728</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40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1435</xdr:rowOff>
    </xdr:from>
    <xdr:to>
      <xdr:col>46</xdr:col>
      <xdr:colOff>38100</xdr:colOff>
      <xdr:row>55</xdr:row>
      <xdr:rowOff>103035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4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119562</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20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170624</xdr:rowOff>
    </xdr:from>
    <xdr:to>
      <xdr:col>41</xdr:col>
      <xdr:colOff>101600</xdr:colOff>
      <xdr:row>56</xdr:row>
      <xdr:rowOff>100774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60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117301</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37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86360</xdr:rowOff>
    </xdr:from>
    <xdr:to>
      <xdr:col>36</xdr:col>
      <xdr:colOff>165100</xdr:colOff>
      <xdr:row>57</xdr:row>
      <xdr:rowOff>16510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33037</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4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15570</xdr:rowOff>
    </xdr:from>
    <xdr:to>
      <xdr:col>54</xdr:col>
      <xdr:colOff>189865</xdr:colOff>
      <xdr:row>78</xdr:row>
      <xdr:rowOff>153912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188520"/>
          <a:ext cx="1270" cy="133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157739</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3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153912</xdr:rowOff>
    </xdr:from>
    <xdr:to>
      <xdr:col>55</xdr:col>
      <xdr:colOff>88900</xdr:colOff>
      <xdr:row>78</xdr:row>
      <xdr:rowOff>153912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2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133697</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6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15570</xdr:rowOff>
    </xdr:from>
    <xdr:to>
      <xdr:col>55</xdr:col>
      <xdr:colOff>88900</xdr:colOff>
      <xdr:row>71</xdr:row>
      <xdr:rowOff>15570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18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133680</xdr:rowOff>
    </xdr:from>
    <xdr:to>
      <xdr:col>55</xdr:col>
      <xdr:colOff>0</xdr:colOff>
      <xdr:row>76</xdr:row>
      <xdr:rowOff>160979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2992430"/>
          <a:ext cx="838200" cy="19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19759</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049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41332</xdr:rowOff>
    </xdr:from>
    <xdr:to>
      <xdr:col>55</xdr:col>
      <xdr:colOff>50800</xdr:colOff>
      <xdr:row>76</xdr:row>
      <xdr:rowOff>142932</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07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160979</xdr:rowOff>
    </xdr:from>
    <xdr:to>
      <xdr:col>50</xdr:col>
      <xdr:colOff>114300</xdr:colOff>
      <xdr:row>77</xdr:row>
      <xdr:rowOff>121641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191179"/>
          <a:ext cx="889000" cy="13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86747</xdr:rowOff>
    </xdr:from>
    <xdr:to>
      <xdr:col>50</xdr:col>
      <xdr:colOff>165100</xdr:colOff>
      <xdr:row>77</xdr:row>
      <xdr:rowOff>16897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33424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289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121641</xdr:rowOff>
    </xdr:from>
    <xdr:to>
      <xdr:col>45</xdr:col>
      <xdr:colOff>177800</xdr:colOff>
      <xdr:row>77</xdr:row>
      <xdr:rowOff>149034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323291"/>
          <a:ext cx="889000" cy="2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93663</xdr:rowOff>
    </xdr:from>
    <xdr:to>
      <xdr:col>46</xdr:col>
      <xdr:colOff>38100</xdr:colOff>
      <xdr:row>78</xdr:row>
      <xdr:rowOff>23813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38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149034</xdr:rowOff>
    </xdr:from>
    <xdr:to>
      <xdr:col>41</xdr:col>
      <xdr:colOff>50800</xdr:colOff>
      <xdr:row>77</xdr:row>
      <xdr:rowOff>155073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350684"/>
          <a:ext cx="889000" cy="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92044</xdr:rowOff>
    </xdr:from>
    <xdr:to>
      <xdr:col>41</xdr:col>
      <xdr:colOff>101600</xdr:colOff>
      <xdr:row>78</xdr:row>
      <xdr:rowOff>22194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38721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06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84995</xdr:rowOff>
    </xdr:from>
    <xdr:to>
      <xdr:col>36</xdr:col>
      <xdr:colOff>165100</xdr:colOff>
      <xdr:row>78</xdr:row>
      <xdr:rowOff>15145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31672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82880</xdr:rowOff>
    </xdr:from>
    <xdr:to>
      <xdr:col>55</xdr:col>
      <xdr:colOff>50800</xdr:colOff>
      <xdr:row>76</xdr:row>
      <xdr:rowOff>13030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29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105757</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79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110179</xdr:rowOff>
    </xdr:from>
    <xdr:to>
      <xdr:col>50</xdr:col>
      <xdr:colOff>165100</xdr:colOff>
      <xdr:row>77</xdr:row>
      <xdr:rowOff>40329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1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31456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23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70841</xdr:rowOff>
    </xdr:from>
    <xdr:to>
      <xdr:col>46</xdr:col>
      <xdr:colOff>38100</xdr:colOff>
      <xdr:row>78</xdr:row>
      <xdr:rowOff>991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27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17518</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04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98234</xdr:rowOff>
    </xdr:from>
    <xdr:to>
      <xdr:col>41</xdr:col>
      <xdr:colOff>101600</xdr:colOff>
      <xdr:row>78</xdr:row>
      <xdr:rowOff>28384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29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19511</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39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104273</xdr:rowOff>
    </xdr:from>
    <xdr:to>
      <xdr:col>36</xdr:col>
      <xdr:colOff>165100</xdr:colOff>
      <xdr:row>78</xdr:row>
      <xdr:rowOff>34423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0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25550</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39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117822</xdr:rowOff>
    </xdr:from>
    <xdr:to>
      <xdr:col>54</xdr:col>
      <xdr:colOff>189865</xdr:colOff>
      <xdr:row>98</xdr:row>
      <xdr:rowOff>58303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548322"/>
          <a:ext cx="1270" cy="131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62130</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8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58303</xdr:rowOff>
    </xdr:from>
    <xdr:to>
      <xdr:col>55</xdr:col>
      <xdr:colOff>88900</xdr:colOff>
      <xdr:row>98</xdr:row>
      <xdr:rowOff>58303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860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64499</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323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192,871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117822</xdr:rowOff>
    </xdr:from>
    <xdr:to>
      <xdr:col>55</xdr:col>
      <xdr:colOff>88900</xdr:colOff>
      <xdr:row>90</xdr:row>
      <xdr:rowOff>117822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5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171072</xdr:rowOff>
    </xdr:from>
    <xdr:to>
      <xdr:col>55</xdr:col>
      <xdr:colOff>0</xdr:colOff>
      <xdr:row>97</xdr:row>
      <xdr:rowOff>18442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630272"/>
          <a:ext cx="838200" cy="1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94212</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381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71335</xdr:rowOff>
    </xdr:from>
    <xdr:to>
      <xdr:col>55</xdr:col>
      <xdr:colOff>50800</xdr:colOff>
      <xdr:row>97</xdr:row>
      <xdr:rowOff>1485</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53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18442</xdr:rowOff>
    </xdr:from>
    <xdr:to>
      <xdr:col>50</xdr:col>
      <xdr:colOff>114300</xdr:colOff>
      <xdr:row>97</xdr:row>
      <xdr:rowOff>55590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649092"/>
          <a:ext cx="8890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117528</xdr:rowOff>
    </xdr:from>
    <xdr:to>
      <xdr:col>50</xdr:col>
      <xdr:colOff>165100</xdr:colOff>
      <xdr:row>97</xdr:row>
      <xdr:rowOff>47678</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5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64205</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3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55590</xdr:rowOff>
    </xdr:from>
    <xdr:to>
      <xdr:col>45</xdr:col>
      <xdr:colOff>177800</xdr:colOff>
      <xdr:row>97</xdr:row>
      <xdr:rowOff>77719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686240"/>
          <a:ext cx="889000" cy="2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139915</xdr:rowOff>
    </xdr:from>
    <xdr:to>
      <xdr:col>46</xdr:col>
      <xdr:colOff>38100</xdr:colOff>
      <xdr:row>97</xdr:row>
      <xdr:rowOff>70065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59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86592</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37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69543</xdr:rowOff>
    </xdr:from>
    <xdr:to>
      <xdr:col>41</xdr:col>
      <xdr:colOff>50800</xdr:colOff>
      <xdr:row>97</xdr:row>
      <xdr:rowOff>77719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700193"/>
          <a:ext cx="889000" cy="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137058</xdr:rowOff>
    </xdr:from>
    <xdr:to>
      <xdr:col>41</xdr:col>
      <xdr:colOff>101600</xdr:colOff>
      <xdr:row>97</xdr:row>
      <xdr:rowOff>67208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59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83735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37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126550</xdr:rowOff>
    </xdr:from>
    <xdr:to>
      <xdr:col>36</xdr:col>
      <xdr:colOff>165100</xdr:colOff>
      <xdr:row>97</xdr:row>
      <xdr:rowOff>56700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58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73227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3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120272</xdr:rowOff>
    </xdr:from>
    <xdr:to>
      <xdr:col>55</xdr:col>
      <xdr:colOff>50800</xdr:colOff>
      <xdr:row>97</xdr:row>
      <xdr:rowOff>50422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57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98699</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55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139092</xdr:rowOff>
    </xdr:from>
    <xdr:to>
      <xdr:col>50</xdr:col>
      <xdr:colOff>165100</xdr:colOff>
      <xdr:row>97</xdr:row>
      <xdr:rowOff>69242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5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60369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69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4790</xdr:rowOff>
    </xdr:from>
    <xdr:to>
      <xdr:col>46</xdr:col>
      <xdr:colOff>38100</xdr:colOff>
      <xdr:row>97</xdr:row>
      <xdr:rowOff>106390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6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97517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72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26919</xdr:rowOff>
    </xdr:from>
    <xdr:to>
      <xdr:col>41</xdr:col>
      <xdr:colOff>101600</xdr:colOff>
      <xdr:row>97</xdr:row>
      <xdr:rowOff>128519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65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119646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75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18743</xdr:rowOff>
    </xdr:from>
    <xdr:to>
      <xdr:col>36</xdr:col>
      <xdr:colOff>165100</xdr:colOff>
      <xdr:row>97</xdr:row>
      <xdr:rowOff>120343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64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111470</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74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115773</xdr:rowOff>
    </xdr:from>
    <xdr:to>
      <xdr:col>85</xdr:col>
      <xdr:colOff>126364</xdr:colOff>
      <xdr:row>39</xdr:row>
      <xdr:rowOff>22085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59273"/>
          <a:ext cx="1269" cy="1449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25912</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1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22085</xdr:rowOff>
    </xdr:from>
    <xdr:to>
      <xdr:col>86</xdr:col>
      <xdr:colOff>25400</xdr:colOff>
      <xdr:row>39</xdr:row>
      <xdr:rowOff>22085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62450</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3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115773</xdr:rowOff>
    </xdr:from>
    <xdr:to>
      <xdr:col>86</xdr:col>
      <xdr:colOff>25400</xdr:colOff>
      <xdr:row>30</xdr:row>
      <xdr:rowOff>115773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59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115773</xdr:rowOff>
    </xdr:from>
    <xdr:to>
      <xdr:col>85</xdr:col>
      <xdr:colOff>127000</xdr:colOff>
      <xdr:row>32</xdr:row>
      <xdr:rowOff>52984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5259273"/>
          <a:ext cx="838200" cy="28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82300</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54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103873</xdr:rowOff>
    </xdr:from>
    <xdr:to>
      <xdr:col>85</xdr:col>
      <xdr:colOff>177800</xdr:colOff>
      <xdr:row>37</xdr:row>
      <xdr:rowOff>34023</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7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52984</xdr:rowOff>
    </xdr:from>
    <xdr:to>
      <xdr:col>81</xdr:col>
      <xdr:colOff>50800</xdr:colOff>
      <xdr:row>36</xdr:row>
      <xdr:rowOff>8141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5539384"/>
          <a:ext cx="889000" cy="64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82918</xdr:rowOff>
    </xdr:from>
    <xdr:to>
      <xdr:col>81</xdr:col>
      <xdr:colOff>101600</xdr:colOff>
      <xdr:row>37</xdr:row>
      <xdr:rowOff>13068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5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4195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34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14580</xdr:rowOff>
    </xdr:from>
    <xdr:to>
      <xdr:col>76</xdr:col>
      <xdr:colOff>114300</xdr:colOff>
      <xdr:row>36</xdr:row>
      <xdr:rowOff>8141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015330"/>
          <a:ext cx="889000" cy="16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153060</xdr:rowOff>
    </xdr:from>
    <xdr:to>
      <xdr:col>76</xdr:col>
      <xdr:colOff>165100</xdr:colOff>
      <xdr:row>37</xdr:row>
      <xdr:rowOff>83210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74337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41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14580</xdr:rowOff>
    </xdr:from>
    <xdr:to>
      <xdr:col>71</xdr:col>
      <xdr:colOff>177800</xdr:colOff>
      <xdr:row>37</xdr:row>
      <xdr:rowOff>48260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015330"/>
          <a:ext cx="889000" cy="37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164643</xdr:rowOff>
    </xdr:from>
    <xdr:to>
      <xdr:col>72</xdr:col>
      <xdr:colOff>38100</xdr:colOff>
      <xdr:row>37</xdr:row>
      <xdr:rowOff>94793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36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85920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42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2908</xdr:rowOff>
    </xdr:from>
    <xdr:to>
      <xdr:col>67</xdr:col>
      <xdr:colOff>101600</xdr:colOff>
      <xdr:row>37</xdr:row>
      <xdr:rowOff>104508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95635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43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64973</xdr:rowOff>
    </xdr:from>
    <xdr:to>
      <xdr:col>85</xdr:col>
      <xdr:colOff>177800</xdr:colOff>
      <xdr:row>30</xdr:row>
      <xdr:rowOff>166573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520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18000</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16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2184</xdr:rowOff>
    </xdr:from>
    <xdr:to>
      <xdr:col>81</xdr:col>
      <xdr:colOff>101600</xdr:colOff>
      <xdr:row>32</xdr:row>
      <xdr:rowOff>103784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548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120311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26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128791</xdr:rowOff>
    </xdr:from>
    <xdr:to>
      <xdr:col>76</xdr:col>
      <xdr:colOff>165100</xdr:colOff>
      <xdr:row>36</xdr:row>
      <xdr:rowOff>58941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12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75468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90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135230</xdr:rowOff>
    </xdr:from>
    <xdr:to>
      <xdr:col>72</xdr:col>
      <xdr:colOff>38100</xdr:colOff>
      <xdr:row>35</xdr:row>
      <xdr:rowOff>65380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596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81907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73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168910</xdr:rowOff>
    </xdr:from>
    <xdr:to>
      <xdr:col>67</xdr:col>
      <xdr:colOff>101600</xdr:colOff>
      <xdr:row>37</xdr:row>
      <xdr:rowOff>99060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3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115587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11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728</xdr:rowOff>
    </xdr:from>
    <xdr:to>
      <xdr:col>85</xdr:col>
      <xdr:colOff>126364</xdr:colOff>
      <xdr:row>58</xdr:row>
      <xdr:rowOff>71708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44678"/>
          <a:ext cx="1269" cy="127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75535</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1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71708</xdr:rowOff>
    </xdr:from>
    <xdr:to>
      <xdr:col>86</xdr:col>
      <xdr:colOff>25400</xdr:colOff>
      <xdr:row>58</xdr:row>
      <xdr:rowOff>71708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1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118855</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519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110,011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728</xdr:rowOff>
    </xdr:from>
    <xdr:to>
      <xdr:col>86</xdr:col>
      <xdr:colOff>25400</xdr:colOff>
      <xdr:row>51</xdr:row>
      <xdr:rowOff>728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4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12795</xdr:rowOff>
    </xdr:from>
    <xdr:to>
      <xdr:col>85</xdr:col>
      <xdr:colOff>127000</xdr:colOff>
      <xdr:row>56</xdr:row>
      <xdr:rowOff>82044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613995"/>
          <a:ext cx="838200" cy="6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168649</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42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145772</xdr:rowOff>
    </xdr:from>
    <xdr:to>
      <xdr:col>85</xdr:col>
      <xdr:colOff>177800</xdr:colOff>
      <xdr:row>56</xdr:row>
      <xdr:rowOff>75922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5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12795</xdr:rowOff>
    </xdr:from>
    <xdr:to>
      <xdr:col>81</xdr:col>
      <xdr:colOff>50800</xdr:colOff>
      <xdr:row>56</xdr:row>
      <xdr:rowOff>98960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613995"/>
          <a:ext cx="889000" cy="8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122619</xdr:rowOff>
    </xdr:from>
    <xdr:to>
      <xdr:col>81</xdr:col>
      <xdr:colOff>101600</xdr:colOff>
      <xdr:row>56</xdr:row>
      <xdr:rowOff>52769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69296</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32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87399</xdr:rowOff>
    </xdr:from>
    <xdr:to>
      <xdr:col>76</xdr:col>
      <xdr:colOff>114300</xdr:colOff>
      <xdr:row>56</xdr:row>
      <xdr:rowOff>98960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9345699"/>
          <a:ext cx="889000" cy="35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15715</xdr:rowOff>
    </xdr:from>
    <xdr:to>
      <xdr:col>76</xdr:col>
      <xdr:colOff>165100</xdr:colOff>
      <xdr:row>56</xdr:row>
      <xdr:rowOff>117315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133842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39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87399</xdr:rowOff>
    </xdr:from>
    <xdr:to>
      <xdr:col>71</xdr:col>
      <xdr:colOff>177800</xdr:colOff>
      <xdr:row>54</xdr:row>
      <xdr:rowOff>144615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345699"/>
          <a:ext cx="889000" cy="5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46903</xdr:rowOff>
    </xdr:from>
    <xdr:to>
      <xdr:col>72</xdr:col>
      <xdr:colOff>38100</xdr:colOff>
      <xdr:row>56</xdr:row>
      <xdr:rowOff>148503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139630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7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24533</xdr:rowOff>
    </xdr:from>
    <xdr:to>
      <xdr:col>67</xdr:col>
      <xdr:colOff>101600</xdr:colOff>
      <xdr:row>56</xdr:row>
      <xdr:rowOff>126133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117260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71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31244</xdr:rowOff>
    </xdr:from>
    <xdr:to>
      <xdr:col>85</xdr:col>
      <xdr:colOff>177800</xdr:colOff>
      <xdr:row>56</xdr:row>
      <xdr:rowOff>132844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63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9671</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61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133445</xdr:rowOff>
    </xdr:from>
    <xdr:to>
      <xdr:col>81</xdr:col>
      <xdr:colOff>101600</xdr:colOff>
      <xdr:row>56</xdr:row>
      <xdr:rowOff>63595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5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54722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65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48160</xdr:rowOff>
    </xdr:from>
    <xdr:to>
      <xdr:col>76</xdr:col>
      <xdr:colOff>165100</xdr:colOff>
      <xdr:row>56</xdr:row>
      <xdr:rowOff>149760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64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140887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74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36599</xdr:rowOff>
    </xdr:from>
    <xdr:to>
      <xdr:col>72</xdr:col>
      <xdr:colOff>38100</xdr:colOff>
      <xdr:row>54</xdr:row>
      <xdr:rowOff>138199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29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154726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07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93815</xdr:rowOff>
    </xdr:from>
    <xdr:to>
      <xdr:col>67</xdr:col>
      <xdr:colOff>101600</xdr:colOff>
      <xdr:row>55</xdr:row>
      <xdr:rowOff>23965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35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40492</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12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20003</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021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138130</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79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123,425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20003</xdr:rowOff>
    </xdr:from>
    <xdr:to>
      <xdr:col>86</xdr:col>
      <xdr:colOff>25400</xdr:colOff>
      <xdr:row>70</xdr:row>
      <xdr:rowOff>20003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02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102209</xdr:rowOff>
    </xdr:from>
    <xdr:to>
      <xdr:col>85</xdr:col>
      <xdr:colOff>127000</xdr:colOff>
      <xdr:row>76</xdr:row>
      <xdr:rowOff>114440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2960959"/>
          <a:ext cx="838200" cy="18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16896</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89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38469</xdr:rowOff>
    </xdr:from>
    <xdr:to>
      <xdr:col>85</xdr:col>
      <xdr:colOff>177800</xdr:colOff>
      <xdr:row>78</xdr:row>
      <xdr:rowOff>140069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41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102209</xdr:rowOff>
    </xdr:from>
    <xdr:to>
      <xdr:col>81</xdr:col>
      <xdr:colOff>50800</xdr:colOff>
      <xdr:row>75</xdr:row>
      <xdr:rowOff>134760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2960959"/>
          <a:ext cx="889000" cy="3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66154</xdr:rowOff>
    </xdr:from>
    <xdr:to>
      <xdr:col>81</xdr:col>
      <xdr:colOff>101600</xdr:colOff>
      <xdr:row>78</xdr:row>
      <xdr:rowOff>167754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158881</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53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52946</xdr:rowOff>
    </xdr:from>
    <xdr:to>
      <xdr:col>76</xdr:col>
      <xdr:colOff>114300</xdr:colOff>
      <xdr:row>75</xdr:row>
      <xdr:rowOff>134760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2911696"/>
          <a:ext cx="889000" cy="8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66560</xdr:rowOff>
    </xdr:from>
    <xdr:to>
      <xdr:col>76</xdr:col>
      <xdr:colOff>165100</xdr:colOff>
      <xdr:row>78</xdr:row>
      <xdr:rowOff>168160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159287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53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52946</xdr:rowOff>
    </xdr:from>
    <xdr:to>
      <xdr:col>71</xdr:col>
      <xdr:colOff>177800</xdr:colOff>
      <xdr:row>79</xdr:row>
      <xdr:rowOff>13055</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2911696"/>
          <a:ext cx="889000" cy="64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90323</xdr:rowOff>
    </xdr:from>
    <xdr:to>
      <xdr:col>72</xdr:col>
      <xdr:colOff>38100</xdr:colOff>
      <xdr:row>79</xdr:row>
      <xdr:rowOff>20473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11600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55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118250</xdr:rowOff>
    </xdr:from>
    <xdr:to>
      <xdr:col>67</xdr:col>
      <xdr:colOff>101600</xdr:colOff>
      <xdr:row>79</xdr:row>
      <xdr:rowOff>48400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64927</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63640</xdr:rowOff>
    </xdr:from>
    <xdr:to>
      <xdr:col>85</xdr:col>
      <xdr:colOff>177800</xdr:colOff>
      <xdr:row>76</xdr:row>
      <xdr:rowOff>165240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0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86517</xdr:rowOff>
    </xdr:from>
    <xdr:ext cx="534377"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294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51409</xdr:rowOff>
    </xdr:from>
    <xdr:to>
      <xdr:col>81</xdr:col>
      <xdr:colOff>101600</xdr:colOff>
      <xdr:row>75</xdr:row>
      <xdr:rowOff>153009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291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169536</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14111" y="1268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83960</xdr:rowOff>
    </xdr:from>
    <xdr:to>
      <xdr:col>76</xdr:col>
      <xdr:colOff>165100</xdr:colOff>
      <xdr:row>76</xdr:row>
      <xdr:rowOff>14111</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2942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30637</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25111" y="1271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2146</xdr:rowOff>
    </xdr:from>
    <xdr:to>
      <xdr:col>72</xdr:col>
      <xdr:colOff>38100</xdr:colOff>
      <xdr:row>75</xdr:row>
      <xdr:rowOff>103746</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286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120273</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36111" y="1263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133705</xdr:rowOff>
    </xdr:from>
    <xdr:to>
      <xdr:col>67</xdr:col>
      <xdr:colOff>101600</xdr:colOff>
      <xdr:row>79</xdr:row>
      <xdr:rowOff>63855</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0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54982</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79428" y="1359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84851</xdr:rowOff>
    </xdr:from>
    <xdr:to>
      <xdr:col>85</xdr:col>
      <xdr:colOff>126364</xdr:colOff>
      <xdr:row>98</xdr:row>
      <xdr:rowOff>1969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515351"/>
          <a:ext cx="1269" cy="128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5796</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8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1969</xdr:rowOff>
    </xdr:from>
    <xdr:to>
      <xdr:col>86</xdr:col>
      <xdr:colOff>25400</xdr:colOff>
      <xdr:row>98</xdr:row>
      <xdr:rowOff>1969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804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31528</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9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84851</xdr:rowOff>
    </xdr:from>
    <xdr:to>
      <xdr:col>86</xdr:col>
      <xdr:colOff>25400</xdr:colOff>
      <xdr:row>90</xdr:row>
      <xdr:rowOff>84851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51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129924</xdr:rowOff>
    </xdr:from>
    <xdr:to>
      <xdr:col>85</xdr:col>
      <xdr:colOff>127000</xdr:colOff>
      <xdr:row>96</xdr:row>
      <xdr:rowOff>61168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417674"/>
          <a:ext cx="838200" cy="10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7746</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4669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29319</xdr:rowOff>
    </xdr:from>
    <xdr:to>
      <xdr:col>85</xdr:col>
      <xdr:colOff>177800</xdr:colOff>
      <xdr:row>96</xdr:row>
      <xdr:rowOff>130919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48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61168</xdr:rowOff>
    </xdr:from>
    <xdr:to>
      <xdr:col>81</xdr:col>
      <xdr:colOff>50800</xdr:colOff>
      <xdr:row>96</xdr:row>
      <xdr:rowOff>103338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520368"/>
          <a:ext cx="889000" cy="4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89998</xdr:rowOff>
    </xdr:from>
    <xdr:to>
      <xdr:col>81</xdr:col>
      <xdr:colOff>101600</xdr:colOff>
      <xdr:row>97</xdr:row>
      <xdr:rowOff>20148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54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11275</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64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26757</xdr:rowOff>
    </xdr:from>
    <xdr:to>
      <xdr:col>76</xdr:col>
      <xdr:colOff>114300</xdr:colOff>
      <xdr:row>96</xdr:row>
      <xdr:rowOff>103338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6485957"/>
          <a:ext cx="889000" cy="7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92275</xdr:rowOff>
    </xdr:from>
    <xdr:to>
      <xdr:col>76</xdr:col>
      <xdr:colOff>165100</xdr:colOff>
      <xdr:row>97</xdr:row>
      <xdr:rowOff>22425</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13552</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64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26757</xdr:rowOff>
    </xdr:from>
    <xdr:to>
      <xdr:col>71</xdr:col>
      <xdr:colOff>177800</xdr:colOff>
      <xdr:row>96</xdr:row>
      <xdr:rowOff>44320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2814300" y="16485957"/>
          <a:ext cx="889000" cy="1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94828</xdr:rowOff>
    </xdr:from>
    <xdr:to>
      <xdr:col>72</xdr:col>
      <xdr:colOff>38100</xdr:colOff>
      <xdr:row>97</xdr:row>
      <xdr:rowOff>24978</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55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16105</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64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87330</xdr:rowOff>
    </xdr:from>
    <xdr:to>
      <xdr:col>67</xdr:col>
      <xdr:colOff>101600</xdr:colOff>
      <xdr:row>97</xdr:row>
      <xdr:rowOff>17480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54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8607</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63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79124</xdr:rowOff>
    </xdr:from>
    <xdr:to>
      <xdr:col>85</xdr:col>
      <xdr:colOff>177800</xdr:colOff>
      <xdr:row>96</xdr:row>
      <xdr:rowOff>9274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36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102001</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21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10368</xdr:rowOff>
    </xdr:from>
    <xdr:to>
      <xdr:col>81</xdr:col>
      <xdr:colOff>101600</xdr:colOff>
      <xdr:row>96</xdr:row>
      <xdr:rowOff>111968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46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128495</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24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52538</xdr:rowOff>
    </xdr:from>
    <xdr:to>
      <xdr:col>76</xdr:col>
      <xdr:colOff>165100</xdr:colOff>
      <xdr:row>96</xdr:row>
      <xdr:rowOff>154138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51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170665</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28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147407</xdr:rowOff>
    </xdr:from>
    <xdr:to>
      <xdr:col>72</xdr:col>
      <xdr:colOff>38100</xdr:colOff>
      <xdr:row>96</xdr:row>
      <xdr:rowOff>77557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43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94084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21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164970</xdr:rowOff>
    </xdr:from>
    <xdr:to>
      <xdr:col>67</xdr:col>
      <xdr:colOff>101600</xdr:colOff>
      <xdr:row>96</xdr:row>
      <xdr:rowOff>95120</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45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111647</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22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78196</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221696"/>
          <a:ext cx="1269" cy="156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24873</xdr:rowOff>
    </xdr:from>
    <xdr:ext cx="534377"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499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78196</xdr:rowOff>
    </xdr:from>
    <xdr:to>
      <xdr:col>116</xdr:col>
      <xdr:colOff>152400</xdr:colOff>
      <xdr:row>30</xdr:row>
      <xdr:rowOff>78196</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22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19139</xdr:rowOff>
    </xdr:from>
    <xdr:ext cx="378565"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342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167712</xdr:rowOff>
    </xdr:from>
    <xdr:to>
      <xdr:col>116</xdr:col>
      <xdr:colOff>114300</xdr:colOff>
      <xdr:row>39</xdr:row>
      <xdr:rowOff>97862</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8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25545</xdr:rowOff>
    </xdr:from>
    <xdr:to>
      <xdr:col>112</xdr:col>
      <xdr:colOff>38100</xdr:colOff>
      <xdr:row>39</xdr:row>
      <xdr:rowOff>127145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143672</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487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31859</xdr:rowOff>
    </xdr:from>
    <xdr:to>
      <xdr:col>107</xdr:col>
      <xdr:colOff>101600</xdr:colOff>
      <xdr:row>39</xdr:row>
      <xdr:rowOff>133459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7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149986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5017" y="6493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37302</xdr:rowOff>
    </xdr:from>
    <xdr:to>
      <xdr:col>102</xdr:col>
      <xdr:colOff>165100</xdr:colOff>
      <xdr:row>39</xdr:row>
      <xdr:rowOff>138902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72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155429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88333" y="6499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26198</xdr:rowOff>
    </xdr:from>
    <xdr:to>
      <xdr:col>98</xdr:col>
      <xdr:colOff>38100</xdr:colOff>
      <xdr:row>39</xdr:row>
      <xdr:rowOff>127798</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144325</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17" y="6487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146139</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612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衛生</a:t>
          </a:r>
          <a:r>
            <a:rPr kumimoji="1" lang="ja-JP" altLang="ja-JP" sz="1100">
              <a:solidFill>
                <a:schemeClr val="dk1"/>
              </a:solidFill>
              <a:effectLst/>
              <a:latin typeface="+mn-lt"/>
              <a:ea typeface="+mn-ea"/>
              <a:cs typeface="+mn-cs"/>
            </a:rPr>
            <a:t>費は、住民一人当たり</a:t>
          </a:r>
          <a:r>
            <a:rPr kumimoji="1" lang="en-US" altLang="ja-JP" sz="1100">
              <a:solidFill>
                <a:schemeClr val="dk1"/>
              </a:solidFill>
              <a:effectLst/>
              <a:latin typeface="+mn-lt"/>
              <a:ea typeface="+mn-ea"/>
              <a:cs typeface="+mn-cs"/>
            </a:rPr>
            <a:t>64,802</a:t>
          </a:r>
          <a:r>
            <a:rPr kumimoji="1" lang="ja-JP" altLang="ja-JP" sz="1100">
              <a:solidFill>
                <a:schemeClr val="dk1"/>
              </a:solidFill>
              <a:effectLst/>
              <a:latin typeface="+mn-lt"/>
              <a:ea typeface="+mn-ea"/>
              <a:cs typeface="+mn-cs"/>
            </a:rPr>
            <a:t>円となっており、令和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年度から比較すると</a:t>
          </a:r>
          <a:r>
            <a:rPr kumimoji="1" lang="en-US" altLang="ja-JP" sz="1100">
              <a:solidFill>
                <a:schemeClr val="dk1"/>
              </a:solidFill>
              <a:effectLst/>
              <a:latin typeface="+mn-lt"/>
              <a:ea typeface="+mn-ea"/>
              <a:cs typeface="+mn-cs"/>
            </a:rPr>
            <a:t>18,644</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している。これは、新型コロナウイルス感染症対策</a:t>
          </a:r>
          <a:r>
            <a:rPr kumimoji="1" lang="ja-JP" altLang="en-US" sz="1100">
              <a:solidFill>
                <a:schemeClr val="dk1"/>
              </a:solidFill>
              <a:effectLst/>
              <a:latin typeface="+mn-lt"/>
              <a:ea typeface="+mn-ea"/>
              <a:cs typeface="+mn-cs"/>
            </a:rPr>
            <a:t>に係るワクチン接種に要する経費が増加</a:t>
          </a:r>
          <a:r>
            <a:rPr kumimoji="1" lang="ja-JP" altLang="ja-JP" sz="1100">
              <a:solidFill>
                <a:schemeClr val="dk1"/>
              </a:solidFill>
              <a:effectLst/>
              <a:latin typeface="+mn-lt"/>
              <a:ea typeface="+mn-ea"/>
              <a:cs typeface="+mn-cs"/>
            </a:rPr>
            <a:t>したことが主な要因であ</a:t>
          </a:r>
          <a:r>
            <a:rPr kumimoji="1" lang="ja-JP" altLang="en-US" sz="1100">
              <a:solidFill>
                <a:schemeClr val="dk1"/>
              </a:solidFill>
              <a:effectLst/>
              <a:latin typeface="+mn-lt"/>
              <a:ea typeface="+mn-ea"/>
              <a:cs typeface="+mn-cs"/>
            </a:rPr>
            <a:t>り、類似団体平均と比較して</a:t>
          </a:r>
          <a:r>
            <a:rPr kumimoji="1" lang="en-US" altLang="ja-JP" sz="1100">
              <a:solidFill>
                <a:schemeClr val="dk1"/>
              </a:solidFill>
              <a:effectLst/>
              <a:latin typeface="+mn-lt"/>
              <a:ea typeface="+mn-ea"/>
              <a:cs typeface="+mn-cs"/>
            </a:rPr>
            <a:t>12,077</a:t>
          </a:r>
          <a:r>
            <a:rPr kumimoji="1" lang="ja-JP" altLang="en-US" sz="1100">
              <a:solidFill>
                <a:schemeClr val="dk1"/>
              </a:solidFill>
              <a:effectLst/>
              <a:latin typeface="+mn-lt"/>
              <a:ea typeface="+mn-ea"/>
              <a:cs typeface="+mn-cs"/>
            </a:rPr>
            <a:t>円上回る結果となった。</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また、</a:t>
          </a:r>
          <a:r>
            <a:rPr kumimoji="1" lang="ja-JP" altLang="en-US" sz="1100">
              <a:solidFill>
                <a:schemeClr val="dk1"/>
              </a:solidFill>
              <a:effectLst/>
              <a:latin typeface="+mn-lt"/>
              <a:ea typeface="+mn-ea"/>
              <a:cs typeface="+mn-cs"/>
            </a:rPr>
            <a:t>商工</a:t>
          </a:r>
          <a:r>
            <a:rPr kumimoji="1" lang="ja-JP" altLang="ja-JP" sz="1100">
              <a:solidFill>
                <a:schemeClr val="dk1"/>
              </a:solidFill>
              <a:effectLst/>
              <a:latin typeface="+mn-lt"/>
              <a:ea typeface="+mn-ea"/>
              <a:cs typeface="+mn-cs"/>
            </a:rPr>
            <a:t>費は住民一人当たり</a:t>
          </a:r>
          <a:r>
            <a:rPr kumimoji="1" lang="en-US" altLang="ja-JP" sz="1100">
              <a:solidFill>
                <a:schemeClr val="dk1"/>
              </a:solidFill>
              <a:effectLst/>
              <a:latin typeface="+mn-lt"/>
              <a:ea typeface="+mn-ea"/>
              <a:cs typeface="+mn-cs"/>
            </a:rPr>
            <a:t>31,316</a:t>
          </a:r>
          <a:r>
            <a:rPr kumimoji="1" lang="ja-JP" altLang="ja-JP" sz="1100">
              <a:solidFill>
                <a:schemeClr val="dk1"/>
              </a:solidFill>
              <a:effectLst/>
              <a:latin typeface="+mn-lt"/>
              <a:ea typeface="+mn-ea"/>
              <a:cs typeface="+mn-cs"/>
            </a:rPr>
            <a:t>円となっており、令和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年度から比較すると</a:t>
          </a:r>
          <a:r>
            <a:rPr kumimoji="1" lang="en-US" altLang="ja-JP" sz="1100">
              <a:solidFill>
                <a:schemeClr val="dk1"/>
              </a:solidFill>
              <a:effectLst/>
              <a:latin typeface="+mn-lt"/>
              <a:ea typeface="+mn-ea"/>
              <a:cs typeface="+mn-cs"/>
            </a:rPr>
            <a:t>10,433</a:t>
          </a:r>
          <a:r>
            <a:rPr kumimoji="1" lang="ja-JP" altLang="ja-JP" sz="1100">
              <a:solidFill>
                <a:schemeClr val="dk1"/>
              </a:solidFill>
              <a:effectLst/>
              <a:latin typeface="+mn-lt"/>
              <a:ea typeface="+mn-ea"/>
              <a:cs typeface="+mn-cs"/>
            </a:rPr>
            <a:t>円増加している。これは、新型コロナウイルス感染症対策に係る</a:t>
          </a:r>
          <a:r>
            <a:rPr kumimoji="1" lang="ja-JP" altLang="en-US" sz="1100">
              <a:solidFill>
                <a:schemeClr val="dk1"/>
              </a:solidFill>
              <a:effectLst/>
              <a:latin typeface="+mn-lt"/>
              <a:ea typeface="+mn-ea"/>
              <a:cs typeface="+mn-cs"/>
            </a:rPr>
            <a:t>営業時間短縮等協力金事業</a:t>
          </a:r>
          <a:r>
            <a:rPr kumimoji="1" lang="ja-JP" altLang="ja-JP" sz="1100">
              <a:solidFill>
                <a:schemeClr val="dk1"/>
              </a:solidFill>
              <a:effectLst/>
              <a:latin typeface="+mn-lt"/>
              <a:ea typeface="+mn-ea"/>
              <a:cs typeface="+mn-cs"/>
            </a:rPr>
            <a:t>に要する経費が増加したことが主な要因である。　</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一方で、総務費は、住民一人当たり</a:t>
          </a:r>
          <a:r>
            <a:rPr kumimoji="1" lang="en-US" altLang="ja-JP" sz="1100">
              <a:solidFill>
                <a:schemeClr val="dk1"/>
              </a:solidFill>
              <a:effectLst/>
              <a:latin typeface="+mn-lt"/>
              <a:ea typeface="+mn-ea"/>
              <a:cs typeface="+mn-cs"/>
            </a:rPr>
            <a:t>85,602</a:t>
          </a:r>
          <a:r>
            <a:rPr kumimoji="1" lang="ja-JP" altLang="ja-JP" sz="1100">
              <a:solidFill>
                <a:schemeClr val="dk1"/>
              </a:solidFill>
              <a:effectLst/>
              <a:latin typeface="+mn-lt"/>
              <a:ea typeface="+mn-ea"/>
              <a:cs typeface="+mn-cs"/>
            </a:rPr>
            <a:t>円となっており、令和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年度から比較すると</a:t>
          </a:r>
          <a:r>
            <a:rPr kumimoji="1" lang="en-US" altLang="ja-JP" sz="1100">
              <a:solidFill>
                <a:schemeClr val="dk1"/>
              </a:solidFill>
              <a:effectLst/>
              <a:latin typeface="+mn-lt"/>
              <a:ea typeface="+mn-ea"/>
              <a:cs typeface="+mn-cs"/>
            </a:rPr>
            <a:t>82,066</a:t>
          </a:r>
          <a:r>
            <a:rPr kumimoji="1" lang="ja-JP" altLang="ja-JP" sz="1100">
              <a:solidFill>
                <a:schemeClr val="dk1"/>
              </a:solidFill>
              <a:effectLst/>
              <a:latin typeface="+mn-lt"/>
              <a:ea typeface="+mn-ea"/>
              <a:cs typeface="+mn-cs"/>
            </a:rPr>
            <a:t>円減少している。これは、新型コロナウイルス感染症対策として実施した特別定額給付金に要する経費が減少したことが主な要因である。</a:t>
          </a:r>
          <a:endParaRPr lang="ja-JP" altLang="ja-JP" sz="1400">
            <a:effectLst/>
          </a:endParaRPr>
        </a:p>
        <a:p>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公債費は、住民一人当たり</a:t>
          </a:r>
          <a:r>
            <a:rPr lang="en-US" altLang="ja-JP" sz="1100">
              <a:solidFill>
                <a:schemeClr val="dk1"/>
              </a:solidFill>
              <a:effectLst/>
              <a:latin typeface="+mn-lt"/>
              <a:ea typeface="+mn-ea"/>
              <a:cs typeface="+mn-cs"/>
            </a:rPr>
            <a:t>78,783</a:t>
          </a:r>
          <a:r>
            <a:rPr lang="ja-JP" altLang="ja-JP" sz="1100">
              <a:solidFill>
                <a:schemeClr val="dk1"/>
              </a:solidFill>
              <a:effectLst/>
              <a:latin typeface="+mn-lt"/>
              <a:ea typeface="+mn-ea"/>
              <a:cs typeface="+mn-cs"/>
            </a:rPr>
            <a:t>円となっている。</a:t>
          </a:r>
          <a:r>
            <a:rPr lang="ja-JP" altLang="en-US" sz="1100">
              <a:solidFill>
                <a:schemeClr val="dk1"/>
              </a:solidFill>
              <a:effectLst/>
              <a:latin typeface="+mn-lt"/>
              <a:ea typeface="+mn-ea"/>
              <a:cs typeface="+mn-cs"/>
            </a:rPr>
            <a:t>近年は、</a:t>
          </a:r>
          <a:r>
            <a:rPr lang="ja-JP" altLang="ja-JP" sz="1100">
              <a:solidFill>
                <a:schemeClr val="dk1"/>
              </a:solidFill>
              <a:effectLst/>
              <a:latin typeface="+mn-lt"/>
              <a:ea typeface="+mn-ea"/>
              <a:cs typeface="+mn-cs"/>
            </a:rPr>
            <a:t>既発債の繰上償還や中長期財政計画に沿った財政運営に努めたことにより、減少傾向が続いてい</a:t>
          </a:r>
          <a:r>
            <a:rPr lang="ja-JP" altLang="en-US" sz="1100">
              <a:solidFill>
                <a:schemeClr val="dk1"/>
              </a:solidFill>
              <a:effectLst/>
              <a:latin typeface="+mn-lt"/>
              <a:ea typeface="+mn-ea"/>
              <a:cs typeface="+mn-cs"/>
            </a:rPr>
            <a:t>たものの、平成</a:t>
          </a:r>
          <a:r>
            <a:rPr lang="en-US" altLang="ja-JP" sz="1100">
              <a:solidFill>
                <a:schemeClr val="dk1"/>
              </a:solidFill>
              <a:effectLst/>
              <a:latin typeface="+mn-lt"/>
              <a:ea typeface="+mn-ea"/>
              <a:cs typeface="+mn-cs"/>
            </a:rPr>
            <a:t>30</a:t>
          </a:r>
          <a:r>
            <a:rPr lang="ja-JP" altLang="en-US" sz="1100">
              <a:solidFill>
                <a:schemeClr val="dk1"/>
              </a:solidFill>
              <a:effectLst/>
              <a:latin typeface="+mn-lt"/>
              <a:ea typeface="+mn-ea"/>
              <a:cs typeface="+mn-cs"/>
            </a:rPr>
            <a:t>年</a:t>
          </a:r>
          <a:r>
            <a:rPr lang="en-US" altLang="ja-JP" sz="1100">
              <a:solidFill>
                <a:schemeClr val="dk1"/>
              </a:solidFill>
              <a:effectLst/>
              <a:latin typeface="+mn-lt"/>
              <a:ea typeface="+mn-ea"/>
              <a:cs typeface="+mn-cs"/>
            </a:rPr>
            <a:t>7</a:t>
          </a:r>
          <a:r>
            <a:rPr lang="ja-JP" altLang="en-US" sz="1100">
              <a:solidFill>
                <a:schemeClr val="dk1"/>
              </a:solidFill>
              <a:effectLst/>
              <a:latin typeface="+mn-lt"/>
              <a:ea typeface="+mn-ea"/>
              <a:cs typeface="+mn-cs"/>
            </a:rPr>
            <a:t>月豪雨災害に係る災害復旧債の償還が本格化したこと等に伴い、</a:t>
          </a:r>
          <a:r>
            <a:rPr lang="ja-JP" altLang="ja-JP" sz="1100">
              <a:solidFill>
                <a:schemeClr val="dk1"/>
              </a:solidFill>
              <a:effectLst/>
              <a:latin typeface="+mn-lt"/>
              <a:ea typeface="+mn-ea"/>
              <a:cs typeface="+mn-cs"/>
            </a:rPr>
            <a:t>令和</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年度と比較すると</a:t>
          </a:r>
          <a:r>
            <a:rPr lang="en-US" altLang="ja-JP" sz="1100">
              <a:solidFill>
                <a:schemeClr val="dk1"/>
              </a:solidFill>
              <a:effectLst/>
              <a:latin typeface="+mn-lt"/>
              <a:ea typeface="+mn-ea"/>
              <a:cs typeface="+mn-cs"/>
            </a:rPr>
            <a:t>13,477</a:t>
          </a:r>
          <a:r>
            <a:rPr lang="ja-JP" altLang="ja-JP" sz="1100">
              <a:solidFill>
                <a:schemeClr val="dk1"/>
              </a:solidFill>
              <a:effectLst/>
              <a:latin typeface="+mn-lt"/>
              <a:ea typeface="+mn-ea"/>
              <a:cs typeface="+mn-cs"/>
            </a:rPr>
            <a:t>円増加</a:t>
          </a:r>
          <a:r>
            <a:rPr lang="ja-JP" altLang="en-US" sz="1100">
              <a:solidFill>
                <a:schemeClr val="dk1"/>
              </a:solidFill>
              <a:effectLst/>
              <a:latin typeface="+mn-lt"/>
              <a:ea typeface="+mn-ea"/>
              <a:cs typeface="+mn-cs"/>
            </a:rPr>
            <a:t>している</a:t>
          </a:r>
          <a:r>
            <a:rPr lang="ja-JP" altLang="ja-JP" sz="1100">
              <a:solidFill>
                <a:schemeClr val="dk1"/>
              </a:solidFill>
              <a:effectLst/>
              <a:latin typeface="+mn-lt"/>
              <a:ea typeface="+mn-ea"/>
              <a:cs typeface="+mn-cs"/>
            </a:rPr>
            <a:t>。類似団体平均と比較すると</a:t>
          </a:r>
          <a:r>
            <a:rPr lang="en-US" altLang="ja-JP" sz="1100">
              <a:solidFill>
                <a:schemeClr val="dk1"/>
              </a:solidFill>
              <a:effectLst/>
              <a:latin typeface="+mn-lt"/>
              <a:ea typeface="+mn-ea"/>
              <a:cs typeface="+mn-cs"/>
            </a:rPr>
            <a:t>15,964</a:t>
          </a:r>
          <a:r>
            <a:rPr lang="ja-JP" altLang="ja-JP" sz="1100">
              <a:solidFill>
                <a:schemeClr val="dk1"/>
              </a:solidFill>
              <a:effectLst/>
              <a:latin typeface="+mn-lt"/>
              <a:ea typeface="+mn-ea"/>
              <a:cs typeface="+mn-cs"/>
            </a:rPr>
            <a:t>円多い結果となっており、類似団体平均を上回る状況が続いている。</a:t>
          </a:r>
          <a:r>
            <a:rPr kumimoji="1" lang="ja-JP" altLang="ja-JP" sz="1100">
              <a:solidFill>
                <a:schemeClr val="dk1"/>
              </a:solidFill>
              <a:effectLst/>
              <a:latin typeface="+mn-lt"/>
              <a:ea typeface="+mn-ea"/>
              <a:cs typeface="+mn-cs"/>
            </a:rPr>
            <a:t>今後も計画的な地方債の発行に努め、後年度に過度の負担を残さないよう健全な財政運営に努める。 </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愛媛県宇和島市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平成</a:t>
          </a:r>
          <a:r>
            <a:rPr kumimoji="1" lang="en-US" altLang="ja-JP" sz="1050">
              <a:latin typeface="ＭＳ ゴシック" pitchFamily="49" charset="-128"/>
              <a:ea typeface="ＭＳ ゴシック" pitchFamily="49" charset="-128"/>
            </a:rPr>
            <a:t>29</a:t>
          </a:r>
          <a:r>
            <a:rPr kumimoji="1" lang="ja-JP" altLang="en-US" sz="1050">
              <a:latin typeface="ＭＳ ゴシック" pitchFamily="49" charset="-128"/>
              <a:ea typeface="ＭＳ ゴシック" pitchFamily="49" charset="-128"/>
            </a:rPr>
            <a:t>年度までは歳出全般の見直しによる経費削減や財政調整基金の継続的な積み立て等により、標準財政規模に対する実質単年度収支は一定水準を維持していた。</a:t>
          </a:r>
        </a:p>
        <a:p>
          <a:r>
            <a:rPr kumimoji="1" lang="ja-JP" altLang="en-US" sz="1050">
              <a:latin typeface="ＭＳ ゴシック" pitchFamily="49" charset="-128"/>
              <a:ea typeface="ＭＳ ゴシック" pitchFamily="49" charset="-128"/>
            </a:rPr>
            <a:t>　平成</a:t>
          </a:r>
          <a:r>
            <a:rPr kumimoji="1" lang="en-US" altLang="ja-JP" sz="1050">
              <a:latin typeface="ＭＳ ゴシック" pitchFamily="49" charset="-128"/>
              <a:ea typeface="ＭＳ ゴシック" pitchFamily="49" charset="-128"/>
            </a:rPr>
            <a:t>30</a:t>
          </a:r>
          <a:r>
            <a:rPr kumimoji="1" lang="ja-JP" altLang="en-US" sz="1050">
              <a:latin typeface="ＭＳ ゴシック" pitchFamily="49" charset="-128"/>
              <a:ea typeface="ＭＳ ゴシック" pitchFamily="49" charset="-128"/>
            </a:rPr>
            <a:t>年度以降は、平成</a:t>
          </a:r>
          <a:r>
            <a:rPr kumimoji="1" lang="en-US" altLang="ja-JP" sz="1050">
              <a:latin typeface="ＭＳ ゴシック" pitchFamily="49" charset="-128"/>
              <a:ea typeface="ＭＳ ゴシック" pitchFamily="49" charset="-128"/>
            </a:rPr>
            <a:t>30</a:t>
          </a:r>
          <a:r>
            <a:rPr kumimoji="1" lang="ja-JP" altLang="en-US" sz="1050">
              <a:latin typeface="ＭＳ ゴシック" pitchFamily="49" charset="-128"/>
              <a:ea typeface="ＭＳ ゴシック" pitchFamily="49" charset="-128"/>
            </a:rPr>
            <a:t>年</a:t>
          </a:r>
          <a:r>
            <a:rPr kumimoji="1" lang="en-US" altLang="ja-JP" sz="1050">
              <a:latin typeface="ＭＳ ゴシック" pitchFamily="49" charset="-128"/>
              <a:ea typeface="ＭＳ ゴシック" pitchFamily="49" charset="-128"/>
            </a:rPr>
            <a:t>7</a:t>
          </a:r>
          <a:r>
            <a:rPr kumimoji="1" lang="ja-JP" altLang="en-US" sz="1050">
              <a:latin typeface="ＭＳ ゴシック" pitchFamily="49" charset="-128"/>
              <a:ea typeface="ＭＳ ゴシック" pitchFamily="49" charset="-128"/>
            </a:rPr>
            <a:t>月豪雨災害に係る災害復旧等の臨時財政需要が引き続き発生している。令和</a:t>
          </a:r>
          <a:r>
            <a:rPr kumimoji="1" lang="en-US" altLang="ja-JP" sz="1050">
              <a:latin typeface="ＭＳ ゴシック" pitchFamily="49" charset="-128"/>
              <a:ea typeface="ＭＳ ゴシック" pitchFamily="49" charset="-128"/>
            </a:rPr>
            <a:t>3</a:t>
          </a:r>
          <a:r>
            <a:rPr kumimoji="1" lang="ja-JP" altLang="en-US" sz="1050">
              <a:latin typeface="ＭＳ ゴシック" pitchFamily="49" charset="-128"/>
              <a:ea typeface="ＭＳ ゴシック" pitchFamily="49" charset="-128"/>
            </a:rPr>
            <a:t>年度は、翌年度へ繰越して実施する復旧事業において国庫補助事業の年度間調整</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後年度への振替</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を行ったことなどにより、不用額が発生した結果、実質収支及び実質単年度収支はともに改善した。</a:t>
          </a:r>
        </a:p>
        <a:p>
          <a:r>
            <a:rPr kumimoji="1" lang="ja-JP" altLang="en-US" sz="1050">
              <a:latin typeface="ＭＳ ゴシック" pitchFamily="49" charset="-128"/>
              <a:ea typeface="ＭＳ ゴシック" pitchFamily="49" charset="-128"/>
            </a:rPr>
            <a:t>　行政経営改革プランの方針に基づき、限りある行政資源を最適配分し、有効活用した施策の選択と集中による行政経営に取り組むことで適正水準への回復に努める。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愛媛県宇和島市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財政健全化の取り組みのもと、各会計の赤字解消に努めてきた結果、令和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年度の赤字会計は住宅新築資金等貸付事業特別会計のみとなっている。</a:t>
          </a:r>
        </a:p>
        <a:p>
          <a:r>
            <a:rPr kumimoji="1" lang="ja-JP" altLang="en-US" sz="1400">
              <a:latin typeface="ＭＳ ゴシック" pitchFamily="49" charset="-128"/>
              <a:ea typeface="ＭＳ ゴシック" pitchFamily="49" charset="-128"/>
            </a:rPr>
            <a:t>　しかしながら、黒字額の大半を企業会計の資金剰余額が占めているため、病院などの経営状況によっては、赤字額が大幅に増加する可能性もある。</a:t>
          </a:r>
        </a:p>
        <a:p>
          <a:r>
            <a:rPr kumimoji="1" lang="ja-JP" altLang="en-US" sz="1400">
              <a:latin typeface="ＭＳ ゴシック" pitchFamily="49" charset="-128"/>
              <a:ea typeface="ＭＳ ゴシック" pitchFamily="49" charset="-128"/>
            </a:rPr>
            <a:t>　今後も引き続き、公営企業の健全な経営に努め、住宅新築資金等貸付事業特別会計の赤字要因である貸付金の滞納解消を進め、赤字額の縮減を図る。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590" t="s">
        <v>79</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78"/>
      <c r="DK1" s="178"/>
      <c r="DL1" s="178"/>
      <c r="DM1" s="178"/>
      <c r="DN1" s="178"/>
      <c r="DO1" s="178"/>
    </row>
    <row r="2" spans="1:119" ht="24.75" thickBot="1">
      <c r="B2" s="179" t="s">
        <v>80</v>
      </c>
      <c r="C2" s="179"/>
      <c r="D2" s="180"/>
    </row>
    <row r="3" spans="1:119" ht="18.75" customHeight="1" thickBot="1">
      <c r="A3" s="178"/>
      <c r="B3" s="591" t="s">
        <v>81</v>
      </c>
      <c r="C3" s="592"/>
      <c r="D3" s="592"/>
      <c r="E3" s="593"/>
      <c r="F3" s="593"/>
      <c r="G3" s="593"/>
      <c r="H3" s="593"/>
      <c r="I3" s="593"/>
      <c r="J3" s="593"/>
      <c r="K3" s="593"/>
      <c r="L3" s="593" t="s">
        <v>82</v>
      </c>
      <c r="M3" s="593"/>
      <c r="N3" s="593"/>
      <c r="O3" s="593"/>
      <c r="P3" s="593"/>
      <c r="Q3" s="593"/>
      <c r="R3" s="596"/>
      <c r="S3" s="596"/>
      <c r="T3" s="596"/>
      <c r="U3" s="596"/>
      <c r="V3" s="597"/>
      <c r="W3" s="487" t="s">
        <v>83</v>
      </c>
      <c r="X3" s="488"/>
      <c r="Y3" s="488"/>
      <c r="Z3" s="488"/>
      <c r="AA3" s="488"/>
      <c r="AB3" s="592"/>
      <c r="AC3" s="596" t="s">
        <v>84</v>
      </c>
      <c r="AD3" s="488"/>
      <c r="AE3" s="488"/>
      <c r="AF3" s="488"/>
      <c r="AG3" s="488"/>
      <c r="AH3" s="488"/>
      <c r="AI3" s="488"/>
      <c r="AJ3" s="488"/>
      <c r="AK3" s="488"/>
      <c r="AL3" s="558"/>
      <c r="AM3" s="487" t="s">
        <v>85</v>
      </c>
      <c r="AN3" s="488"/>
      <c r="AO3" s="488"/>
      <c r="AP3" s="488"/>
      <c r="AQ3" s="488"/>
      <c r="AR3" s="488"/>
      <c r="AS3" s="488"/>
      <c r="AT3" s="488"/>
      <c r="AU3" s="488"/>
      <c r="AV3" s="488"/>
      <c r="AW3" s="488"/>
      <c r="AX3" s="558"/>
      <c r="AY3" s="550" t="s">
        <v>1</v>
      </c>
      <c r="AZ3" s="551"/>
      <c r="BA3" s="551"/>
      <c r="BB3" s="551"/>
      <c r="BC3" s="551"/>
      <c r="BD3" s="551"/>
      <c r="BE3" s="551"/>
      <c r="BF3" s="551"/>
      <c r="BG3" s="551"/>
      <c r="BH3" s="551"/>
      <c r="BI3" s="551"/>
      <c r="BJ3" s="551"/>
      <c r="BK3" s="551"/>
      <c r="BL3" s="551"/>
      <c r="BM3" s="600"/>
      <c r="BN3" s="487" t="s">
        <v>86</v>
      </c>
      <c r="BO3" s="488"/>
      <c r="BP3" s="488"/>
      <c r="BQ3" s="488"/>
      <c r="BR3" s="488"/>
      <c r="BS3" s="488"/>
      <c r="BT3" s="488"/>
      <c r="BU3" s="558"/>
      <c r="BV3" s="487" t="s">
        <v>87</v>
      </c>
      <c r="BW3" s="488"/>
      <c r="BX3" s="488"/>
      <c r="BY3" s="488"/>
      <c r="BZ3" s="488"/>
      <c r="CA3" s="488"/>
      <c r="CB3" s="488"/>
      <c r="CC3" s="558"/>
      <c r="CD3" s="550" t="s">
        <v>1</v>
      </c>
      <c r="CE3" s="551"/>
      <c r="CF3" s="551"/>
      <c r="CG3" s="551"/>
      <c r="CH3" s="551"/>
      <c r="CI3" s="551"/>
      <c r="CJ3" s="551"/>
      <c r="CK3" s="551"/>
      <c r="CL3" s="551"/>
      <c r="CM3" s="551"/>
      <c r="CN3" s="551"/>
      <c r="CO3" s="551"/>
      <c r="CP3" s="551"/>
      <c r="CQ3" s="551"/>
      <c r="CR3" s="551"/>
      <c r="CS3" s="600"/>
      <c r="CT3" s="487" t="s">
        <v>88</v>
      </c>
      <c r="CU3" s="488"/>
      <c r="CV3" s="488"/>
      <c r="CW3" s="488"/>
      <c r="CX3" s="488"/>
      <c r="CY3" s="488"/>
      <c r="CZ3" s="488"/>
      <c r="DA3" s="558"/>
      <c r="DB3" s="487" t="s">
        <v>89</v>
      </c>
      <c r="DC3" s="488"/>
      <c r="DD3" s="488"/>
      <c r="DE3" s="488"/>
      <c r="DF3" s="488"/>
      <c r="DG3" s="488"/>
      <c r="DH3" s="488"/>
      <c r="DI3" s="558"/>
    </row>
    <row r="4" spans="1:119" ht="18.75" customHeight="1">
      <c r="A4" s="178"/>
      <c r="B4" s="566"/>
      <c r="C4" s="567"/>
      <c r="D4" s="567"/>
      <c r="E4" s="568"/>
      <c r="F4" s="568"/>
      <c r="G4" s="568"/>
      <c r="H4" s="568"/>
      <c r="I4" s="568"/>
      <c r="J4" s="568"/>
      <c r="K4" s="568"/>
      <c r="L4" s="568"/>
      <c r="M4" s="568"/>
      <c r="N4" s="568"/>
      <c r="O4" s="568"/>
      <c r="P4" s="568"/>
      <c r="Q4" s="568"/>
      <c r="R4" s="572"/>
      <c r="S4" s="572"/>
      <c r="T4" s="572"/>
      <c r="U4" s="572"/>
      <c r="V4" s="573"/>
      <c r="W4" s="559"/>
      <c r="X4" s="369"/>
      <c r="Y4" s="369"/>
      <c r="Z4" s="369"/>
      <c r="AA4" s="369"/>
      <c r="AB4" s="567"/>
      <c r="AC4" s="572"/>
      <c r="AD4" s="369"/>
      <c r="AE4" s="369"/>
      <c r="AF4" s="369"/>
      <c r="AG4" s="369"/>
      <c r="AH4" s="369"/>
      <c r="AI4" s="369"/>
      <c r="AJ4" s="369"/>
      <c r="AK4" s="369"/>
      <c r="AL4" s="560"/>
      <c r="AM4" s="509"/>
      <c r="AN4" s="407"/>
      <c r="AO4" s="407"/>
      <c r="AP4" s="407"/>
      <c r="AQ4" s="407"/>
      <c r="AR4" s="407"/>
      <c r="AS4" s="407"/>
      <c r="AT4" s="407"/>
      <c r="AU4" s="407"/>
      <c r="AV4" s="407"/>
      <c r="AW4" s="407"/>
      <c r="AX4" s="599"/>
      <c r="AY4" s="444" t="s">
        <v>90</v>
      </c>
      <c r="AZ4" s="445"/>
      <c r="BA4" s="445"/>
      <c r="BB4" s="445"/>
      <c r="BC4" s="445"/>
      <c r="BD4" s="445"/>
      <c r="BE4" s="445"/>
      <c r="BF4" s="445"/>
      <c r="BG4" s="445"/>
      <c r="BH4" s="445"/>
      <c r="BI4" s="445"/>
      <c r="BJ4" s="445"/>
      <c r="BK4" s="445"/>
      <c r="BL4" s="445"/>
      <c r="BM4" s="446"/>
      <c r="BN4" s="447">
        <v>54169252</v>
      </c>
      <c r="BO4" s="448"/>
      <c r="BP4" s="448"/>
      <c r="BQ4" s="448"/>
      <c r="BR4" s="448"/>
      <c r="BS4" s="448"/>
      <c r="BT4" s="448"/>
      <c r="BU4" s="449"/>
      <c r="BV4" s="447">
        <v>57839185</v>
      </c>
      <c r="BW4" s="448"/>
      <c r="BX4" s="448"/>
      <c r="BY4" s="448"/>
      <c r="BZ4" s="448"/>
      <c r="CA4" s="448"/>
      <c r="CB4" s="448"/>
      <c r="CC4" s="449"/>
      <c r="CD4" s="584" t="s">
        <v>91</v>
      </c>
      <c r="CE4" s="585"/>
      <c r="CF4" s="585"/>
      <c r="CG4" s="585"/>
      <c r="CH4" s="585"/>
      <c r="CI4" s="585"/>
      <c r="CJ4" s="585"/>
      <c r="CK4" s="585"/>
      <c r="CL4" s="585"/>
      <c r="CM4" s="585"/>
      <c r="CN4" s="585"/>
      <c r="CO4" s="585"/>
      <c r="CP4" s="585"/>
      <c r="CQ4" s="585"/>
      <c r="CR4" s="585"/>
      <c r="CS4" s="586"/>
      <c r="CT4" s="587">
        <v>8</v>
      </c>
      <c r="CU4" s="588"/>
      <c r="CV4" s="588"/>
      <c r="CW4" s="588"/>
      <c r="CX4" s="588"/>
      <c r="CY4" s="588"/>
      <c r="CZ4" s="588"/>
      <c r="DA4" s="589"/>
      <c r="DB4" s="587">
        <v>6.9</v>
      </c>
      <c r="DC4" s="588"/>
      <c r="DD4" s="588"/>
      <c r="DE4" s="588"/>
      <c r="DF4" s="588"/>
      <c r="DG4" s="588"/>
      <c r="DH4" s="588"/>
      <c r="DI4" s="589"/>
    </row>
    <row r="5" spans="1:119" ht="18.75" customHeight="1">
      <c r="A5" s="178"/>
      <c r="B5" s="594"/>
      <c r="C5" s="408"/>
      <c r="D5" s="408"/>
      <c r="E5" s="595"/>
      <c r="F5" s="595"/>
      <c r="G5" s="595"/>
      <c r="H5" s="595"/>
      <c r="I5" s="595"/>
      <c r="J5" s="595"/>
      <c r="K5" s="595"/>
      <c r="L5" s="595"/>
      <c r="M5" s="595"/>
      <c r="N5" s="595"/>
      <c r="O5" s="595"/>
      <c r="P5" s="595"/>
      <c r="Q5" s="595"/>
      <c r="R5" s="406"/>
      <c r="S5" s="406"/>
      <c r="T5" s="406"/>
      <c r="U5" s="406"/>
      <c r="V5" s="598"/>
      <c r="W5" s="509"/>
      <c r="X5" s="407"/>
      <c r="Y5" s="407"/>
      <c r="Z5" s="407"/>
      <c r="AA5" s="407"/>
      <c r="AB5" s="408"/>
      <c r="AC5" s="406"/>
      <c r="AD5" s="407"/>
      <c r="AE5" s="407"/>
      <c r="AF5" s="407"/>
      <c r="AG5" s="407"/>
      <c r="AH5" s="407"/>
      <c r="AI5" s="407"/>
      <c r="AJ5" s="407"/>
      <c r="AK5" s="407"/>
      <c r="AL5" s="599"/>
      <c r="AM5" s="475" t="s">
        <v>92</v>
      </c>
      <c r="AN5" s="375"/>
      <c r="AO5" s="375"/>
      <c r="AP5" s="375"/>
      <c r="AQ5" s="375"/>
      <c r="AR5" s="375"/>
      <c r="AS5" s="375"/>
      <c r="AT5" s="376"/>
      <c r="AU5" s="476" t="s">
        <v>93</v>
      </c>
      <c r="AV5" s="477"/>
      <c r="AW5" s="477"/>
      <c r="AX5" s="477"/>
      <c r="AY5" s="432" t="s">
        <v>94</v>
      </c>
      <c r="AZ5" s="433"/>
      <c r="BA5" s="433"/>
      <c r="BB5" s="433"/>
      <c r="BC5" s="433"/>
      <c r="BD5" s="433"/>
      <c r="BE5" s="433"/>
      <c r="BF5" s="433"/>
      <c r="BG5" s="433"/>
      <c r="BH5" s="433"/>
      <c r="BI5" s="433"/>
      <c r="BJ5" s="433"/>
      <c r="BK5" s="433"/>
      <c r="BL5" s="433"/>
      <c r="BM5" s="434"/>
      <c r="BN5" s="418">
        <v>50926348</v>
      </c>
      <c r="BO5" s="419"/>
      <c r="BP5" s="419"/>
      <c r="BQ5" s="419"/>
      <c r="BR5" s="419"/>
      <c r="BS5" s="419"/>
      <c r="BT5" s="419"/>
      <c r="BU5" s="420"/>
      <c r="BV5" s="418">
        <v>54011303</v>
      </c>
      <c r="BW5" s="419"/>
      <c r="BX5" s="419"/>
      <c r="BY5" s="419"/>
      <c r="BZ5" s="419"/>
      <c r="CA5" s="419"/>
      <c r="CB5" s="419"/>
      <c r="CC5" s="420"/>
      <c r="CD5" s="458" t="s">
        <v>95</v>
      </c>
      <c r="CE5" s="378"/>
      <c r="CF5" s="378"/>
      <c r="CG5" s="378"/>
      <c r="CH5" s="378"/>
      <c r="CI5" s="378"/>
      <c r="CJ5" s="378"/>
      <c r="CK5" s="378"/>
      <c r="CL5" s="378"/>
      <c r="CM5" s="378"/>
      <c r="CN5" s="378"/>
      <c r="CO5" s="378"/>
      <c r="CP5" s="378"/>
      <c r="CQ5" s="378"/>
      <c r="CR5" s="378"/>
      <c r="CS5" s="459"/>
      <c r="CT5" s="415">
        <v>87.2</v>
      </c>
      <c r="CU5" s="416"/>
      <c r="CV5" s="416"/>
      <c r="CW5" s="416"/>
      <c r="CX5" s="416"/>
      <c r="CY5" s="416"/>
      <c r="CZ5" s="416"/>
      <c r="DA5" s="417"/>
      <c r="DB5" s="415">
        <v>86.5</v>
      </c>
      <c r="DC5" s="416"/>
      <c r="DD5" s="416"/>
      <c r="DE5" s="416"/>
      <c r="DF5" s="416"/>
      <c r="DG5" s="416"/>
      <c r="DH5" s="416"/>
      <c r="DI5" s="417"/>
    </row>
    <row r="6" spans="1:119" ht="18.75" customHeight="1">
      <c r="A6" s="178"/>
      <c r="B6" s="564" t="s">
        <v>96</v>
      </c>
      <c r="C6" s="405"/>
      <c r="D6" s="405"/>
      <c r="E6" s="565"/>
      <c r="F6" s="565"/>
      <c r="G6" s="565"/>
      <c r="H6" s="565"/>
      <c r="I6" s="565"/>
      <c r="J6" s="565"/>
      <c r="K6" s="565"/>
      <c r="L6" s="565" t="s">
        <v>97</v>
      </c>
      <c r="M6" s="565"/>
      <c r="N6" s="565"/>
      <c r="O6" s="565"/>
      <c r="P6" s="565"/>
      <c r="Q6" s="565"/>
      <c r="R6" s="403"/>
      <c r="S6" s="403"/>
      <c r="T6" s="403"/>
      <c r="U6" s="403"/>
      <c r="V6" s="571"/>
      <c r="W6" s="508" t="s">
        <v>98</v>
      </c>
      <c r="X6" s="404"/>
      <c r="Y6" s="404"/>
      <c r="Z6" s="404"/>
      <c r="AA6" s="404"/>
      <c r="AB6" s="405"/>
      <c r="AC6" s="576" t="s">
        <v>99</v>
      </c>
      <c r="AD6" s="577"/>
      <c r="AE6" s="577"/>
      <c r="AF6" s="577"/>
      <c r="AG6" s="577"/>
      <c r="AH6" s="577"/>
      <c r="AI6" s="577"/>
      <c r="AJ6" s="577"/>
      <c r="AK6" s="577"/>
      <c r="AL6" s="578"/>
      <c r="AM6" s="475" t="s">
        <v>100</v>
      </c>
      <c r="AN6" s="375"/>
      <c r="AO6" s="375"/>
      <c r="AP6" s="375"/>
      <c r="AQ6" s="375"/>
      <c r="AR6" s="375"/>
      <c r="AS6" s="375"/>
      <c r="AT6" s="376"/>
      <c r="AU6" s="476" t="s">
        <v>101</v>
      </c>
      <c r="AV6" s="477"/>
      <c r="AW6" s="477"/>
      <c r="AX6" s="477"/>
      <c r="AY6" s="432" t="s">
        <v>102</v>
      </c>
      <c r="AZ6" s="433"/>
      <c r="BA6" s="433"/>
      <c r="BB6" s="433"/>
      <c r="BC6" s="433"/>
      <c r="BD6" s="433"/>
      <c r="BE6" s="433"/>
      <c r="BF6" s="433"/>
      <c r="BG6" s="433"/>
      <c r="BH6" s="433"/>
      <c r="BI6" s="433"/>
      <c r="BJ6" s="433"/>
      <c r="BK6" s="433"/>
      <c r="BL6" s="433"/>
      <c r="BM6" s="434"/>
      <c r="BN6" s="418">
        <v>3242904</v>
      </c>
      <c r="BO6" s="419"/>
      <c r="BP6" s="419"/>
      <c r="BQ6" s="419"/>
      <c r="BR6" s="419"/>
      <c r="BS6" s="419"/>
      <c r="BT6" s="419"/>
      <c r="BU6" s="420"/>
      <c r="BV6" s="418">
        <v>3827882</v>
      </c>
      <c r="BW6" s="419"/>
      <c r="BX6" s="419"/>
      <c r="BY6" s="419"/>
      <c r="BZ6" s="419"/>
      <c r="CA6" s="419"/>
      <c r="CB6" s="419"/>
      <c r="CC6" s="420"/>
      <c r="CD6" s="458" t="s">
        <v>103</v>
      </c>
      <c r="CE6" s="378"/>
      <c r="CF6" s="378"/>
      <c r="CG6" s="378"/>
      <c r="CH6" s="378"/>
      <c r="CI6" s="378"/>
      <c r="CJ6" s="378"/>
      <c r="CK6" s="378"/>
      <c r="CL6" s="378"/>
      <c r="CM6" s="378"/>
      <c r="CN6" s="378"/>
      <c r="CO6" s="378"/>
      <c r="CP6" s="378"/>
      <c r="CQ6" s="378"/>
      <c r="CR6" s="378"/>
      <c r="CS6" s="459"/>
      <c r="CT6" s="561">
        <v>90.4</v>
      </c>
      <c r="CU6" s="562"/>
      <c r="CV6" s="562"/>
      <c r="CW6" s="562"/>
      <c r="CX6" s="562"/>
      <c r="CY6" s="562"/>
      <c r="CZ6" s="562"/>
      <c r="DA6" s="563"/>
      <c r="DB6" s="561">
        <v>89.3</v>
      </c>
      <c r="DC6" s="562"/>
      <c r="DD6" s="562"/>
      <c r="DE6" s="562"/>
      <c r="DF6" s="562"/>
      <c r="DG6" s="562"/>
      <c r="DH6" s="562"/>
      <c r="DI6" s="563"/>
    </row>
    <row r="7" spans="1:119" ht="18.75" customHeight="1">
      <c r="A7" s="178"/>
      <c r="B7" s="566"/>
      <c r="C7" s="567"/>
      <c r="D7" s="567"/>
      <c r="E7" s="568"/>
      <c r="F7" s="568"/>
      <c r="G7" s="568"/>
      <c r="H7" s="568"/>
      <c r="I7" s="568"/>
      <c r="J7" s="568"/>
      <c r="K7" s="568"/>
      <c r="L7" s="568"/>
      <c r="M7" s="568"/>
      <c r="N7" s="568"/>
      <c r="O7" s="568"/>
      <c r="P7" s="568"/>
      <c r="Q7" s="568"/>
      <c r="R7" s="572"/>
      <c r="S7" s="572"/>
      <c r="T7" s="572"/>
      <c r="U7" s="572"/>
      <c r="V7" s="573"/>
      <c r="W7" s="559"/>
      <c r="X7" s="369"/>
      <c r="Y7" s="369"/>
      <c r="Z7" s="369"/>
      <c r="AA7" s="369"/>
      <c r="AB7" s="567"/>
      <c r="AC7" s="579"/>
      <c r="AD7" s="370"/>
      <c r="AE7" s="370"/>
      <c r="AF7" s="370"/>
      <c r="AG7" s="370"/>
      <c r="AH7" s="370"/>
      <c r="AI7" s="370"/>
      <c r="AJ7" s="370"/>
      <c r="AK7" s="370"/>
      <c r="AL7" s="580"/>
      <c r="AM7" s="475" t="s">
        <v>104</v>
      </c>
      <c r="AN7" s="375"/>
      <c r="AO7" s="375"/>
      <c r="AP7" s="375"/>
      <c r="AQ7" s="375"/>
      <c r="AR7" s="375"/>
      <c r="AS7" s="375"/>
      <c r="AT7" s="376"/>
      <c r="AU7" s="476" t="s">
        <v>105</v>
      </c>
      <c r="AV7" s="477"/>
      <c r="AW7" s="477"/>
      <c r="AX7" s="477"/>
      <c r="AY7" s="432" t="s">
        <v>106</v>
      </c>
      <c r="AZ7" s="433"/>
      <c r="BA7" s="433"/>
      <c r="BB7" s="433"/>
      <c r="BC7" s="433"/>
      <c r="BD7" s="433"/>
      <c r="BE7" s="433"/>
      <c r="BF7" s="433"/>
      <c r="BG7" s="433"/>
      <c r="BH7" s="433"/>
      <c r="BI7" s="433"/>
      <c r="BJ7" s="433"/>
      <c r="BK7" s="433"/>
      <c r="BL7" s="433"/>
      <c r="BM7" s="434"/>
      <c r="BN7" s="418">
        <v>1074999</v>
      </c>
      <c r="BO7" s="419"/>
      <c r="BP7" s="419"/>
      <c r="BQ7" s="419"/>
      <c r="BR7" s="419"/>
      <c r="BS7" s="419"/>
      <c r="BT7" s="419"/>
      <c r="BU7" s="420"/>
      <c r="BV7" s="418">
        <v>2040889</v>
      </c>
      <c r="BW7" s="419"/>
      <c r="BX7" s="419"/>
      <c r="BY7" s="419"/>
      <c r="BZ7" s="419"/>
      <c r="CA7" s="419"/>
      <c r="CB7" s="419"/>
      <c r="CC7" s="420"/>
      <c r="CD7" s="458" t="s">
        <v>107</v>
      </c>
      <c r="CE7" s="378"/>
      <c r="CF7" s="378"/>
      <c r="CG7" s="378"/>
      <c r="CH7" s="378"/>
      <c r="CI7" s="378"/>
      <c r="CJ7" s="378"/>
      <c r="CK7" s="378"/>
      <c r="CL7" s="378"/>
      <c r="CM7" s="378"/>
      <c r="CN7" s="378"/>
      <c r="CO7" s="378"/>
      <c r="CP7" s="378"/>
      <c r="CQ7" s="378"/>
      <c r="CR7" s="378"/>
      <c r="CS7" s="459"/>
      <c r="CT7" s="418">
        <v>26945695</v>
      </c>
      <c r="CU7" s="419"/>
      <c r="CV7" s="419"/>
      <c r="CW7" s="419"/>
      <c r="CX7" s="419"/>
      <c r="CY7" s="419"/>
      <c r="CZ7" s="419"/>
      <c r="DA7" s="420"/>
      <c r="DB7" s="418">
        <v>25736596</v>
      </c>
      <c r="DC7" s="419"/>
      <c r="DD7" s="419"/>
      <c r="DE7" s="419"/>
      <c r="DF7" s="419"/>
      <c r="DG7" s="419"/>
      <c r="DH7" s="419"/>
      <c r="DI7" s="420"/>
    </row>
    <row r="8" spans="1:119" ht="18.75" customHeight="1" thickBot="1">
      <c r="A8" s="178"/>
      <c r="B8" s="569"/>
      <c r="C8" s="514"/>
      <c r="D8" s="514"/>
      <c r="E8" s="570"/>
      <c r="F8" s="570"/>
      <c r="G8" s="570"/>
      <c r="H8" s="570"/>
      <c r="I8" s="570"/>
      <c r="J8" s="570"/>
      <c r="K8" s="570"/>
      <c r="L8" s="570"/>
      <c r="M8" s="570"/>
      <c r="N8" s="570"/>
      <c r="O8" s="570"/>
      <c r="P8" s="570"/>
      <c r="Q8" s="570"/>
      <c r="R8" s="574"/>
      <c r="S8" s="574"/>
      <c r="T8" s="574"/>
      <c r="U8" s="574"/>
      <c r="V8" s="575"/>
      <c r="W8" s="489"/>
      <c r="X8" s="490"/>
      <c r="Y8" s="490"/>
      <c r="Z8" s="490"/>
      <c r="AA8" s="490"/>
      <c r="AB8" s="514"/>
      <c r="AC8" s="581"/>
      <c r="AD8" s="582"/>
      <c r="AE8" s="582"/>
      <c r="AF8" s="582"/>
      <c r="AG8" s="582"/>
      <c r="AH8" s="582"/>
      <c r="AI8" s="582"/>
      <c r="AJ8" s="582"/>
      <c r="AK8" s="582"/>
      <c r="AL8" s="583"/>
      <c r="AM8" s="475" t="s">
        <v>108</v>
      </c>
      <c r="AN8" s="375"/>
      <c r="AO8" s="375"/>
      <c r="AP8" s="375"/>
      <c r="AQ8" s="375"/>
      <c r="AR8" s="375"/>
      <c r="AS8" s="375"/>
      <c r="AT8" s="376"/>
      <c r="AU8" s="476" t="s">
        <v>109</v>
      </c>
      <c r="AV8" s="477"/>
      <c r="AW8" s="477"/>
      <c r="AX8" s="477"/>
      <c r="AY8" s="432" t="s">
        <v>110</v>
      </c>
      <c r="AZ8" s="433"/>
      <c r="BA8" s="433"/>
      <c r="BB8" s="433"/>
      <c r="BC8" s="433"/>
      <c r="BD8" s="433"/>
      <c r="BE8" s="433"/>
      <c r="BF8" s="433"/>
      <c r="BG8" s="433"/>
      <c r="BH8" s="433"/>
      <c r="BI8" s="433"/>
      <c r="BJ8" s="433"/>
      <c r="BK8" s="433"/>
      <c r="BL8" s="433"/>
      <c r="BM8" s="434"/>
      <c r="BN8" s="418">
        <v>2167905</v>
      </c>
      <c r="BO8" s="419"/>
      <c r="BP8" s="419"/>
      <c r="BQ8" s="419"/>
      <c r="BR8" s="419"/>
      <c r="BS8" s="419"/>
      <c r="BT8" s="419"/>
      <c r="BU8" s="420"/>
      <c r="BV8" s="418">
        <v>1786993</v>
      </c>
      <c r="BW8" s="419"/>
      <c r="BX8" s="419"/>
      <c r="BY8" s="419"/>
      <c r="BZ8" s="419"/>
      <c r="CA8" s="419"/>
      <c r="CB8" s="419"/>
      <c r="CC8" s="420"/>
      <c r="CD8" s="458" t="s">
        <v>111</v>
      </c>
      <c r="CE8" s="378"/>
      <c r="CF8" s="378"/>
      <c r="CG8" s="378"/>
      <c r="CH8" s="378"/>
      <c r="CI8" s="378"/>
      <c r="CJ8" s="378"/>
      <c r="CK8" s="378"/>
      <c r="CL8" s="378"/>
      <c r="CM8" s="378"/>
      <c r="CN8" s="378"/>
      <c r="CO8" s="378"/>
      <c r="CP8" s="378"/>
      <c r="CQ8" s="378"/>
      <c r="CR8" s="378"/>
      <c r="CS8" s="459"/>
      <c r="CT8" s="521">
        <v>0.34</v>
      </c>
      <c r="CU8" s="522"/>
      <c r="CV8" s="522"/>
      <c r="CW8" s="522"/>
      <c r="CX8" s="522"/>
      <c r="CY8" s="522"/>
      <c r="CZ8" s="522"/>
      <c r="DA8" s="523"/>
      <c r="DB8" s="521">
        <v>0.34</v>
      </c>
      <c r="DC8" s="522"/>
      <c r="DD8" s="522"/>
      <c r="DE8" s="522"/>
      <c r="DF8" s="522"/>
      <c r="DG8" s="522"/>
      <c r="DH8" s="522"/>
      <c r="DI8" s="523"/>
    </row>
    <row r="9" spans="1:119" ht="18.75" customHeight="1" thickBot="1">
      <c r="A9" s="178"/>
      <c r="B9" s="550" t="s">
        <v>112</v>
      </c>
      <c r="C9" s="551"/>
      <c r="D9" s="551"/>
      <c r="E9" s="551"/>
      <c r="F9" s="551"/>
      <c r="G9" s="551"/>
      <c r="H9" s="551"/>
      <c r="I9" s="551"/>
      <c r="J9" s="551"/>
      <c r="K9" s="469"/>
      <c r="L9" s="552" t="s">
        <v>113</v>
      </c>
      <c r="M9" s="553"/>
      <c r="N9" s="553"/>
      <c r="O9" s="553"/>
      <c r="P9" s="553"/>
      <c r="Q9" s="554"/>
      <c r="R9" s="555">
        <v>70809</v>
      </c>
      <c r="S9" s="556"/>
      <c r="T9" s="556"/>
      <c r="U9" s="556"/>
      <c r="V9" s="557"/>
      <c r="W9" s="487" t="s">
        <v>114</v>
      </c>
      <c r="X9" s="488"/>
      <c r="Y9" s="488"/>
      <c r="Z9" s="488"/>
      <c r="AA9" s="488"/>
      <c r="AB9" s="488"/>
      <c r="AC9" s="488"/>
      <c r="AD9" s="488"/>
      <c r="AE9" s="488"/>
      <c r="AF9" s="488"/>
      <c r="AG9" s="488"/>
      <c r="AH9" s="488"/>
      <c r="AI9" s="488"/>
      <c r="AJ9" s="488"/>
      <c r="AK9" s="488"/>
      <c r="AL9" s="558"/>
      <c r="AM9" s="475" t="s">
        <v>115</v>
      </c>
      <c r="AN9" s="375"/>
      <c r="AO9" s="375"/>
      <c r="AP9" s="375"/>
      <c r="AQ9" s="375"/>
      <c r="AR9" s="375"/>
      <c r="AS9" s="375"/>
      <c r="AT9" s="376"/>
      <c r="AU9" s="476" t="s">
        <v>93</v>
      </c>
      <c r="AV9" s="477"/>
      <c r="AW9" s="477"/>
      <c r="AX9" s="477"/>
      <c r="AY9" s="432" t="s">
        <v>116</v>
      </c>
      <c r="AZ9" s="433"/>
      <c r="BA9" s="433"/>
      <c r="BB9" s="433"/>
      <c r="BC9" s="433"/>
      <c r="BD9" s="433"/>
      <c r="BE9" s="433"/>
      <c r="BF9" s="433"/>
      <c r="BG9" s="433"/>
      <c r="BH9" s="433"/>
      <c r="BI9" s="433"/>
      <c r="BJ9" s="433"/>
      <c r="BK9" s="433"/>
      <c r="BL9" s="433"/>
      <c r="BM9" s="434"/>
      <c r="BN9" s="418">
        <v>380912</v>
      </c>
      <c r="BO9" s="419"/>
      <c r="BP9" s="419"/>
      <c r="BQ9" s="419"/>
      <c r="BR9" s="419"/>
      <c r="BS9" s="419"/>
      <c r="BT9" s="419"/>
      <c r="BU9" s="420"/>
      <c r="BV9" s="418">
        <v>1380056</v>
      </c>
      <c r="BW9" s="419"/>
      <c r="BX9" s="419"/>
      <c r="BY9" s="419"/>
      <c r="BZ9" s="419"/>
      <c r="CA9" s="419"/>
      <c r="CB9" s="419"/>
      <c r="CC9" s="420"/>
      <c r="CD9" s="458" t="s">
        <v>117</v>
      </c>
      <c r="CE9" s="378"/>
      <c r="CF9" s="378"/>
      <c r="CG9" s="378"/>
      <c r="CH9" s="378"/>
      <c r="CI9" s="378"/>
      <c r="CJ9" s="378"/>
      <c r="CK9" s="378"/>
      <c r="CL9" s="378"/>
      <c r="CM9" s="378"/>
      <c r="CN9" s="378"/>
      <c r="CO9" s="378"/>
      <c r="CP9" s="378"/>
      <c r="CQ9" s="378"/>
      <c r="CR9" s="378"/>
      <c r="CS9" s="459"/>
      <c r="CT9" s="415">
        <v>15.9</v>
      </c>
      <c r="CU9" s="416"/>
      <c r="CV9" s="416"/>
      <c r="CW9" s="416"/>
      <c r="CX9" s="416"/>
      <c r="CY9" s="416"/>
      <c r="CZ9" s="416"/>
      <c r="DA9" s="417"/>
      <c r="DB9" s="415">
        <v>14.4</v>
      </c>
      <c r="DC9" s="416"/>
      <c r="DD9" s="416"/>
      <c r="DE9" s="416"/>
      <c r="DF9" s="416"/>
      <c r="DG9" s="416"/>
      <c r="DH9" s="416"/>
      <c r="DI9" s="417"/>
    </row>
    <row r="10" spans="1:119" ht="18.75" customHeight="1" thickBot="1">
      <c r="A10" s="178"/>
      <c r="B10" s="550"/>
      <c r="C10" s="551"/>
      <c r="D10" s="551"/>
      <c r="E10" s="551"/>
      <c r="F10" s="551"/>
      <c r="G10" s="551"/>
      <c r="H10" s="551"/>
      <c r="I10" s="551"/>
      <c r="J10" s="551"/>
      <c r="K10" s="469"/>
      <c r="L10" s="374" t="s">
        <v>118</v>
      </c>
      <c r="M10" s="375"/>
      <c r="N10" s="375"/>
      <c r="O10" s="375"/>
      <c r="P10" s="375"/>
      <c r="Q10" s="376"/>
      <c r="R10" s="371">
        <v>77465</v>
      </c>
      <c r="S10" s="372"/>
      <c r="T10" s="372"/>
      <c r="U10" s="372"/>
      <c r="V10" s="431"/>
      <c r="W10" s="559"/>
      <c r="X10" s="369"/>
      <c r="Y10" s="369"/>
      <c r="Z10" s="369"/>
      <c r="AA10" s="369"/>
      <c r="AB10" s="369"/>
      <c r="AC10" s="369"/>
      <c r="AD10" s="369"/>
      <c r="AE10" s="369"/>
      <c r="AF10" s="369"/>
      <c r="AG10" s="369"/>
      <c r="AH10" s="369"/>
      <c r="AI10" s="369"/>
      <c r="AJ10" s="369"/>
      <c r="AK10" s="369"/>
      <c r="AL10" s="560"/>
      <c r="AM10" s="475" t="s">
        <v>119</v>
      </c>
      <c r="AN10" s="375"/>
      <c r="AO10" s="375"/>
      <c r="AP10" s="375"/>
      <c r="AQ10" s="375"/>
      <c r="AR10" s="375"/>
      <c r="AS10" s="375"/>
      <c r="AT10" s="376"/>
      <c r="AU10" s="476" t="s">
        <v>120</v>
      </c>
      <c r="AV10" s="477"/>
      <c r="AW10" s="477"/>
      <c r="AX10" s="477"/>
      <c r="AY10" s="432" t="s">
        <v>121</v>
      </c>
      <c r="AZ10" s="433"/>
      <c r="BA10" s="433"/>
      <c r="BB10" s="433"/>
      <c r="BC10" s="433"/>
      <c r="BD10" s="433"/>
      <c r="BE10" s="433"/>
      <c r="BF10" s="433"/>
      <c r="BG10" s="433"/>
      <c r="BH10" s="433"/>
      <c r="BI10" s="433"/>
      <c r="BJ10" s="433"/>
      <c r="BK10" s="433"/>
      <c r="BL10" s="433"/>
      <c r="BM10" s="434"/>
      <c r="BN10" s="418">
        <v>2100</v>
      </c>
      <c r="BO10" s="419"/>
      <c r="BP10" s="419"/>
      <c r="BQ10" s="419"/>
      <c r="BR10" s="419"/>
      <c r="BS10" s="419"/>
      <c r="BT10" s="419"/>
      <c r="BU10" s="420"/>
      <c r="BV10" s="418">
        <v>5000</v>
      </c>
      <c r="BW10" s="419"/>
      <c r="BX10" s="419"/>
      <c r="BY10" s="419"/>
      <c r="BZ10" s="419"/>
      <c r="CA10" s="419"/>
      <c r="CB10" s="419"/>
      <c r="CC10" s="420"/>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50"/>
      <c r="C11" s="551"/>
      <c r="D11" s="551"/>
      <c r="E11" s="551"/>
      <c r="F11" s="551"/>
      <c r="G11" s="551"/>
      <c r="H11" s="551"/>
      <c r="I11" s="551"/>
      <c r="J11" s="551"/>
      <c r="K11" s="469"/>
      <c r="L11" s="379" t="s">
        <v>123</v>
      </c>
      <c r="M11" s="380"/>
      <c r="N11" s="380"/>
      <c r="O11" s="380"/>
      <c r="P11" s="380"/>
      <c r="Q11" s="381"/>
      <c r="R11" s="547" t="s">
        <v>124</v>
      </c>
      <c r="S11" s="548"/>
      <c r="T11" s="548"/>
      <c r="U11" s="548"/>
      <c r="V11" s="549"/>
      <c r="W11" s="559"/>
      <c r="X11" s="369"/>
      <c r="Y11" s="369"/>
      <c r="Z11" s="369"/>
      <c r="AA11" s="369"/>
      <c r="AB11" s="369"/>
      <c r="AC11" s="369"/>
      <c r="AD11" s="369"/>
      <c r="AE11" s="369"/>
      <c r="AF11" s="369"/>
      <c r="AG11" s="369"/>
      <c r="AH11" s="369"/>
      <c r="AI11" s="369"/>
      <c r="AJ11" s="369"/>
      <c r="AK11" s="369"/>
      <c r="AL11" s="560"/>
      <c r="AM11" s="475" t="s">
        <v>125</v>
      </c>
      <c r="AN11" s="375"/>
      <c r="AO11" s="375"/>
      <c r="AP11" s="375"/>
      <c r="AQ11" s="375"/>
      <c r="AR11" s="375"/>
      <c r="AS11" s="375"/>
      <c r="AT11" s="376"/>
      <c r="AU11" s="476" t="s">
        <v>126</v>
      </c>
      <c r="AV11" s="477"/>
      <c r="AW11" s="477"/>
      <c r="AX11" s="477"/>
      <c r="AY11" s="432" t="s">
        <v>127</v>
      </c>
      <c r="AZ11" s="433"/>
      <c r="BA11" s="433"/>
      <c r="BB11" s="433"/>
      <c r="BC11" s="433"/>
      <c r="BD11" s="433"/>
      <c r="BE11" s="433"/>
      <c r="BF11" s="433"/>
      <c r="BG11" s="433"/>
      <c r="BH11" s="433"/>
      <c r="BI11" s="433"/>
      <c r="BJ11" s="433"/>
      <c r="BK11" s="433"/>
      <c r="BL11" s="433"/>
      <c r="BM11" s="434"/>
      <c r="BN11" s="418">
        <v>0</v>
      </c>
      <c r="BO11" s="419"/>
      <c r="BP11" s="419"/>
      <c r="BQ11" s="419"/>
      <c r="BR11" s="419"/>
      <c r="BS11" s="419"/>
      <c r="BT11" s="419"/>
      <c r="BU11" s="420"/>
      <c r="BV11" s="418">
        <v>0</v>
      </c>
      <c r="BW11" s="419"/>
      <c r="BX11" s="419"/>
      <c r="BY11" s="419"/>
      <c r="BZ11" s="419"/>
      <c r="CA11" s="419"/>
      <c r="CB11" s="419"/>
      <c r="CC11" s="420"/>
      <c r="CD11" s="458" t="s">
        <v>128</v>
      </c>
      <c r="CE11" s="378"/>
      <c r="CF11" s="378"/>
      <c r="CG11" s="378"/>
      <c r="CH11" s="378"/>
      <c r="CI11" s="378"/>
      <c r="CJ11" s="378"/>
      <c r="CK11" s="378"/>
      <c r="CL11" s="378"/>
      <c r="CM11" s="378"/>
      <c r="CN11" s="378"/>
      <c r="CO11" s="378"/>
      <c r="CP11" s="378"/>
      <c r="CQ11" s="378"/>
      <c r="CR11" s="378"/>
      <c r="CS11" s="459"/>
      <c r="CT11" s="521" t="s">
        <v>129</v>
      </c>
      <c r="CU11" s="522"/>
      <c r="CV11" s="522"/>
      <c r="CW11" s="522"/>
      <c r="CX11" s="522"/>
      <c r="CY11" s="522"/>
      <c r="CZ11" s="522"/>
      <c r="DA11" s="523"/>
      <c r="DB11" s="521" t="s">
        <v>129</v>
      </c>
      <c r="DC11" s="522"/>
      <c r="DD11" s="522"/>
      <c r="DE11" s="522"/>
      <c r="DF11" s="522"/>
      <c r="DG11" s="522"/>
      <c r="DH11" s="522"/>
      <c r="DI11" s="523"/>
    </row>
    <row r="12" spans="1:119" ht="18.75" customHeight="1">
      <c r="A12" s="178"/>
      <c r="B12" s="524" t="s">
        <v>130</v>
      </c>
      <c r="C12" s="525"/>
      <c r="D12" s="525"/>
      <c r="E12" s="525"/>
      <c r="F12" s="525"/>
      <c r="G12" s="525"/>
      <c r="H12" s="525"/>
      <c r="I12" s="525"/>
      <c r="J12" s="525"/>
      <c r="K12" s="526"/>
      <c r="L12" s="533" t="s">
        <v>131</v>
      </c>
      <c r="M12" s="534"/>
      <c r="N12" s="534"/>
      <c r="O12" s="534"/>
      <c r="P12" s="534"/>
      <c r="Q12" s="535"/>
      <c r="R12" s="536">
        <v>71448</v>
      </c>
      <c r="S12" s="537"/>
      <c r="T12" s="537"/>
      <c r="U12" s="537"/>
      <c r="V12" s="538"/>
      <c r="W12" s="539" t="s">
        <v>1</v>
      </c>
      <c r="X12" s="477"/>
      <c r="Y12" s="477"/>
      <c r="Z12" s="477"/>
      <c r="AA12" s="477"/>
      <c r="AB12" s="540"/>
      <c r="AC12" s="541" t="s">
        <v>132</v>
      </c>
      <c r="AD12" s="542"/>
      <c r="AE12" s="542"/>
      <c r="AF12" s="542"/>
      <c r="AG12" s="543"/>
      <c r="AH12" s="541" t="s">
        <v>133</v>
      </c>
      <c r="AI12" s="542"/>
      <c r="AJ12" s="542"/>
      <c r="AK12" s="542"/>
      <c r="AL12" s="544"/>
      <c r="AM12" s="475" t="s">
        <v>134</v>
      </c>
      <c r="AN12" s="375"/>
      <c r="AO12" s="375"/>
      <c r="AP12" s="375"/>
      <c r="AQ12" s="375"/>
      <c r="AR12" s="375"/>
      <c r="AS12" s="375"/>
      <c r="AT12" s="376"/>
      <c r="AU12" s="476" t="s">
        <v>120</v>
      </c>
      <c r="AV12" s="477"/>
      <c r="AW12" s="477"/>
      <c r="AX12" s="477"/>
      <c r="AY12" s="432" t="s">
        <v>135</v>
      </c>
      <c r="AZ12" s="433"/>
      <c r="BA12" s="433"/>
      <c r="BB12" s="433"/>
      <c r="BC12" s="433"/>
      <c r="BD12" s="433"/>
      <c r="BE12" s="433"/>
      <c r="BF12" s="433"/>
      <c r="BG12" s="433"/>
      <c r="BH12" s="433"/>
      <c r="BI12" s="433"/>
      <c r="BJ12" s="433"/>
      <c r="BK12" s="433"/>
      <c r="BL12" s="433"/>
      <c r="BM12" s="434"/>
      <c r="BN12" s="418">
        <v>0</v>
      </c>
      <c r="BO12" s="419"/>
      <c r="BP12" s="419"/>
      <c r="BQ12" s="419"/>
      <c r="BR12" s="419"/>
      <c r="BS12" s="419"/>
      <c r="BT12" s="419"/>
      <c r="BU12" s="420"/>
      <c r="BV12" s="418">
        <v>268000</v>
      </c>
      <c r="BW12" s="419"/>
      <c r="BX12" s="419"/>
      <c r="BY12" s="419"/>
      <c r="BZ12" s="419"/>
      <c r="CA12" s="419"/>
      <c r="CB12" s="419"/>
      <c r="CC12" s="420"/>
      <c r="CD12" s="458" t="s">
        <v>136</v>
      </c>
      <c r="CE12" s="378"/>
      <c r="CF12" s="378"/>
      <c r="CG12" s="378"/>
      <c r="CH12" s="378"/>
      <c r="CI12" s="378"/>
      <c r="CJ12" s="378"/>
      <c r="CK12" s="378"/>
      <c r="CL12" s="378"/>
      <c r="CM12" s="378"/>
      <c r="CN12" s="378"/>
      <c r="CO12" s="378"/>
      <c r="CP12" s="378"/>
      <c r="CQ12" s="378"/>
      <c r="CR12" s="378"/>
      <c r="CS12" s="459"/>
      <c r="CT12" s="521" t="s">
        <v>137</v>
      </c>
      <c r="CU12" s="522"/>
      <c r="CV12" s="522"/>
      <c r="CW12" s="522"/>
      <c r="CX12" s="522"/>
      <c r="CY12" s="522"/>
      <c r="CZ12" s="522"/>
      <c r="DA12" s="523"/>
      <c r="DB12" s="521" t="s">
        <v>138</v>
      </c>
      <c r="DC12" s="522"/>
      <c r="DD12" s="522"/>
      <c r="DE12" s="522"/>
      <c r="DF12" s="522"/>
      <c r="DG12" s="522"/>
      <c r="DH12" s="522"/>
      <c r="DI12" s="523"/>
    </row>
    <row r="13" spans="1:119" ht="18.75" customHeight="1">
      <c r="A13" s="178"/>
      <c r="B13" s="527"/>
      <c r="C13" s="528"/>
      <c r="D13" s="528"/>
      <c r="E13" s="528"/>
      <c r="F13" s="528"/>
      <c r="G13" s="528"/>
      <c r="H13" s="528"/>
      <c r="I13" s="528"/>
      <c r="J13" s="528"/>
      <c r="K13" s="529"/>
      <c r="L13" s="187"/>
      <c r="M13" s="502" t="s">
        <v>139</v>
      </c>
      <c r="N13" s="503"/>
      <c r="O13" s="503"/>
      <c r="P13" s="503"/>
      <c r="Q13" s="504"/>
      <c r="R13" s="505">
        <v>71015</v>
      </c>
      <c r="S13" s="506"/>
      <c r="T13" s="506"/>
      <c r="U13" s="506"/>
      <c r="V13" s="507"/>
      <c r="W13" s="508" t="s">
        <v>140</v>
      </c>
      <c r="X13" s="404"/>
      <c r="Y13" s="404"/>
      <c r="Z13" s="404"/>
      <c r="AA13" s="404"/>
      <c r="AB13" s="405"/>
      <c r="AC13" s="371">
        <v>5949</v>
      </c>
      <c r="AD13" s="372"/>
      <c r="AE13" s="372"/>
      <c r="AF13" s="372"/>
      <c r="AG13" s="373"/>
      <c r="AH13" s="371">
        <v>6593</v>
      </c>
      <c r="AI13" s="372"/>
      <c r="AJ13" s="372"/>
      <c r="AK13" s="372"/>
      <c r="AL13" s="431"/>
      <c r="AM13" s="475" t="s">
        <v>141</v>
      </c>
      <c r="AN13" s="375"/>
      <c r="AO13" s="375"/>
      <c r="AP13" s="375"/>
      <c r="AQ13" s="375"/>
      <c r="AR13" s="375"/>
      <c r="AS13" s="375"/>
      <c r="AT13" s="376"/>
      <c r="AU13" s="476" t="s">
        <v>120</v>
      </c>
      <c r="AV13" s="477"/>
      <c r="AW13" s="477"/>
      <c r="AX13" s="477"/>
      <c r="AY13" s="432" t="s">
        <v>142</v>
      </c>
      <c r="AZ13" s="433"/>
      <c r="BA13" s="433"/>
      <c r="BB13" s="433"/>
      <c r="BC13" s="433"/>
      <c r="BD13" s="433"/>
      <c r="BE13" s="433"/>
      <c r="BF13" s="433"/>
      <c r="BG13" s="433"/>
      <c r="BH13" s="433"/>
      <c r="BI13" s="433"/>
      <c r="BJ13" s="433"/>
      <c r="BK13" s="433"/>
      <c r="BL13" s="433"/>
      <c r="BM13" s="434"/>
      <c r="BN13" s="418">
        <v>383012</v>
      </c>
      <c r="BO13" s="419"/>
      <c r="BP13" s="419"/>
      <c r="BQ13" s="419"/>
      <c r="BR13" s="419"/>
      <c r="BS13" s="419"/>
      <c r="BT13" s="419"/>
      <c r="BU13" s="420"/>
      <c r="BV13" s="418">
        <v>1117056</v>
      </c>
      <c r="BW13" s="419"/>
      <c r="BX13" s="419"/>
      <c r="BY13" s="419"/>
      <c r="BZ13" s="419"/>
      <c r="CA13" s="419"/>
      <c r="CB13" s="419"/>
      <c r="CC13" s="420"/>
      <c r="CD13" s="458" t="s">
        <v>143</v>
      </c>
      <c r="CE13" s="378"/>
      <c r="CF13" s="378"/>
      <c r="CG13" s="378"/>
      <c r="CH13" s="378"/>
      <c r="CI13" s="378"/>
      <c r="CJ13" s="378"/>
      <c r="CK13" s="378"/>
      <c r="CL13" s="378"/>
      <c r="CM13" s="378"/>
      <c r="CN13" s="378"/>
      <c r="CO13" s="378"/>
      <c r="CP13" s="378"/>
      <c r="CQ13" s="378"/>
      <c r="CR13" s="378"/>
      <c r="CS13" s="459"/>
      <c r="CT13" s="415">
        <v>4.0999999999999996</v>
      </c>
      <c r="CU13" s="416"/>
      <c r="CV13" s="416"/>
      <c r="CW13" s="416"/>
      <c r="CX13" s="416"/>
      <c r="CY13" s="416"/>
      <c r="CZ13" s="416"/>
      <c r="DA13" s="417"/>
      <c r="DB13" s="415">
        <v>3.7</v>
      </c>
      <c r="DC13" s="416"/>
      <c r="DD13" s="416"/>
      <c r="DE13" s="416"/>
      <c r="DF13" s="416"/>
      <c r="DG13" s="416"/>
      <c r="DH13" s="416"/>
      <c r="DI13" s="417"/>
    </row>
    <row r="14" spans="1:119" ht="18.75" customHeight="1" thickBot="1">
      <c r="A14" s="178"/>
      <c r="B14" s="527"/>
      <c r="C14" s="528"/>
      <c r="D14" s="528"/>
      <c r="E14" s="528"/>
      <c r="F14" s="528"/>
      <c r="G14" s="528"/>
      <c r="H14" s="528"/>
      <c r="I14" s="528"/>
      <c r="J14" s="528"/>
      <c r="K14" s="529"/>
      <c r="L14" s="492" t="s">
        <v>144</v>
      </c>
      <c r="M14" s="545"/>
      <c r="N14" s="545"/>
      <c r="O14" s="545"/>
      <c r="P14" s="545"/>
      <c r="Q14" s="546"/>
      <c r="R14" s="505">
        <v>73067</v>
      </c>
      <c r="S14" s="506"/>
      <c r="T14" s="506"/>
      <c r="U14" s="506"/>
      <c r="V14" s="507"/>
      <c r="W14" s="509"/>
      <c r="X14" s="407"/>
      <c r="Y14" s="407"/>
      <c r="Z14" s="407"/>
      <c r="AA14" s="407"/>
      <c r="AB14" s="408"/>
      <c r="AC14" s="498">
        <v>18.100000000000001</v>
      </c>
      <c r="AD14" s="499"/>
      <c r="AE14" s="499"/>
      <c r="AF14" s="499"/>
      <c r="AG14" s="500"/>
      <c r="AH14" s="498">
        <v>18.8</v>
      </c>
      <c r="AI14" s="499"/>
      <c r="AJ14" s="499"/>
      <c r="AK14" s="499"/>
      <c r="AL14" s="501"/>
      <c r="AM14" s="475"/>
      <c r="AN14" s="375"/>
      <c r="AO14" s="375"/>
      <c r="AP14" s="375"/>
      <c r="AQ14" s="375"/>
      <c r="AR14" s="375"/>
      <c r="AS14" s="375"/>
      <c r="AT14" s="376"/>
      <c r="AU14" s="476"/>
      <c r="AV14" s="477"/>
      <c r="AW14" s="477"/>
      <c r="AX14" s="477"/>
      <c r="AY14" s="432"/>
      <c r="AZ14" s="433"/>
      <c r="BA14" s="433"/>
      <c r="BB14" s="433"/>
      <c r="BC14" s="433"/>
      <c r="BD14" s="433"/>
      <c r="BE14" s="433"/>
      <c r="BF14" s="433"/>
      <c r="BG14" s="433"/>
      <c r="BH14" s="433"/>
      <c r="BI14" s="433"/>
      <c r="BJ14" s="433"/>
      <c r="BK14" s="433"/>
      <c r="BL14" s="433"/>
      <c r="BM14" s="434"/>
      <c r="BN14" s="418"/>
      <c r="BO14" s="419"/>
      <c r="BP14" s="419"/>
      <c r="BQ14" s="419"/>
      <c r="BR14" s="419"/>
      <c r="BS14" s="419"/>
      <c r="BT14" s="419"/>
      <c r="BU14" s="420"/>
      <c r="BV14" s="418"/>
      <c r="BW14" s="419"/>
      <c r="BX14" s="419"/>
      <c r="BY14" s="419"/>
      <c r="BZ14" s="419"/>
      <c r="CA14" s="419"/>
      <c r="CB14" s="419"/>
      <c r="CC14" s="420"/>
      <c r="CD14" s="455" t="s">
        <v>145</v>
      </c>
      <c r="CE14" s="456"/>
      <c r="CF14" s="456"/>
      <c r="CG14" s="456"/>
      <c r="CH14" s="456"/>
      <c r="CI14" s="456"/>
      <c r="CJ14" s="456"/>
      <c r="CK14" s="456"/>
      <c r="CL14" s="456"/>
      <c r="CM14" s="456"/>
      <c r="CN14" s="456"/>
      <c r="CO14" s="456"/>
      <c r="CP14" s="456"/>
      <c r="CQ14" s="456"/>
      <c r="CR14" s="456"/>
      <c r="CS14" s="457"/>
      <c r="CT14" s="515" t="s">
        <v>129</v>
      </c>
      <c r="CU14" s="516"/>
      <c r="CV14" s="516"/>
      <c r="CW14" s="516"/>
      <c r="CX14" s="516"/>
      <c r="CY14" s="516"/>
      <c r="CZ14" s="516"/>
      <c r="DA14" s="517"/>
      <c r="DB14" s="515" t="s">
        <v>138</v>
      </c>
      <c r="DC14" s="516"/>
      <c r="DD14" s="516"/>
      <c r="DE14" s="516"/>
      <c r="DF14" s="516"/>
      <c r="DG14" s="516"/>
      <c r="DH14" s="516"/>
      <c r="DI14" s="517"/>
    </row>
    <row r="15" spans="1:119" ht="18.75" customHeight="1">
      <c r="A15" s="178"/>
      <c r="B15" s="527"/>
      <c r="C15" s="528"/>
      <c r="D15" s="528"/>
      <c r="E15" s="528"/>
      <c r="F15" s="528"/>
      <c r="G15" s="528"/>
      <c r="H15" s="528"/>
      <c r="I15" s="528"/>
      <c r="J15" s="528"/>
      <c r="K15" s="529"/>
      <c r="L15" s="187"/>
      <c r="M15" s="502" t="s">
        <v>146</v>
      </c>
      <c r="N15" s="503"/>
      <c r="O15" s="503"/>
      <c r="P15" s="503"/>
      <c r="Q15" s="504"/>
      <c r="R15" s="505">
        <v>72664</v>
      </c>
      <c r="S15" s="506"/>
      <c r="T15" s="506"/>
      <c r="U15" s="506"/>
      <c r="V15" s="507"/>
      <c r="W15" s="508" t="s">
        <v>147</v>
      </c>
      <c r="X15" s="404"/>
      <c r="Y15" s="404"/>
      <c r="Z15" s="404"/>
      <c r="AA15" s="404"/>
      <c r="AB15" s="405"/>
      <c r="AC15" s="371">
        <v>4878</v>
      </c>
      <c r="AD15" s="372"/>
      <c r="AE15" s="372"/>
      <c r="AF15" s="372"/>
      <c r="AG15" s="373"/>
      <c r="AH15" s="371">
        <v>5142</v>
      </c>
      <c r="AI15" s="372"/>
      <c r="AJ15" s="372"/>
      <c r="AK15" s="372"/>
      <c r="AL15" s="431"/>
      <c r="AM15" s="475"/>
      <c r="AN15" s="375"/>
      <c r="AO15" s="375"/>
      <c r="AP15" s="375"/>
      <c r="AQ15" s="375"/>
      <c r="AR15" s="375"/>
      <c r="AS15" s="375"/>
      <c r="AT15" s="376"/>
      <c r="AU15" s="476"/>
      <c r="AV15" s="477"/>
      <c r="AW15" s="477"/>
      <c r="AX15" s="477"/>
      <c r="AY15" s="444" t="s">
        <v>148</v>
      </c>
      <c r="AZ15" s="445"/>
      <c r="BA15" s="445"/>
      <c r="BB15" s="445"/>
      <c r="BC15" s="445"/>
      <c r="BD15" s="445"/>
      <c r="BE15" s="445"/>
      <c r="BF15" s="445"/>
      <c r="BG15" s="445"/>
      <c r="BH15" s="445"/>
      <c r="BI15" s="445"/>
      <c r="BJ15" s="445"/>
      <c r="BK15" s="445"/>
      <c r="BL15" s="445"/>
      <c r="BM15" s="446"/>
      <c r="BN15" s="447">
        <v>7678494</v>
      </c>
      <c r="BO15" s="448"/>
      <c r="BP15" s="448"/>
      <c r="BQ15" s="448"/>
      <c r="BR15" s="448"/>
      <c r="BS15" s="448"/>
      <c r="BT15" s="448"/>
      <c r="BU15" s="449"/>
      <c r="BV15" s="447">
        <v>7898948</v>
      </c>
      <c r="BW15" s="448"/>
      <c r="BX15" s="448"/>
      <c r="BY15" s="448"/>
      <c r="BZ15" s="448"/>
      <c r="CA15" s="448"/>
      <c r="CB15" s="448"/>
      <c r="CC15" s="449"/>
      <c r="CD15" s="518" t="s">
        <v>149</v>
      </c>
      <c r="CE15" s="519"/>
      <c r="CF15" s="519"/>
      <c r="CG15" s="519"/>
      <c r="CH15" s="519"/>
      <c r="CI15" s="519"/>
      <c r="CJ15" s="519"/>
      <c r="CK15" s="519"/>
      <c r="CL15" s="519"/>
      <c r="CM15" s="519"/>
      <c r="CN15" s="519"/>
      <c r="CO15" s="519"/>
      <c r="CP15" s="519"/>
      <c r="CQ15" s="519"/>
      <c r="CR15" s="519"/>
      <c r="CS15" s="520"/>
      <c r="CT15" s="188"/>
      <c r="CU15" s="189"/>
      <c r="CV15" s="189"/>
      <c r="CW15" s="189"/>
      <c r="CX15" s="189"/>
      <c r="CY15" s="189"/>
      <c r="CZ15" s="189"/>
      <c r="DA15" s="190"/>
      <c r="DB15" s="188"/>
      <c r="DC15" s="189"/>
      <c r="DD15" s="189"/>
      <c r="DE15" s="189"/>
      <c r="DF15" s="189"/>
      <c r="DG15" s="189"/>
      <c r="DH15" s="189"/>
      <c r="DI15" s="190"/>
    </row>
    <row r="16" spans="1:119" ht="18.75" customHeight="1">
      <c r="A16" s="178"/>
      <c r="B16" s="527"/>
      <c r="C16" s="528"/>
      <c r="D16" s="528"/>
      <c r="E16" s="528"/>
      <c r="F16" s="528"/>
      <c r="G16" s="528"/>
      <c r="H16" s="528"/>
      <c r="I16" s="528"/>
      <c r="J16" s="528"/>
      <c r="K16" s="529"/>
      <c r="L16" s="492" t="s">
        <v>150</v>
      </c>
      <c r="M16" s="493"/>
      <c r="N16" s="493"/>
      <c r="O16" s="493"/>
      <c r="P16" s="493"/>
      <c r="Q16" s="494"/>
      <c r="R16" s="495" t="s">
        <v>151</v>
      </c>
      <c r="S16" s="496"/>
      <c r="T16" s="496"/>
      <c r="U16" s="496"/>
      <c r="V16" s="497"/>
      <c r="W16" s="509"/>
      <c r="X16" s="407"/>
      <c r="Y16" s="407"/>
      <c r="Z16" s="407"/>
      <c r="AA16" s="407"/>
      <c r="AB16" s="408"/>
      <c r="AC16" s="498">
        <v>14.8</v>
      </c>
      <c r="AD16" s="499"/>
      <c r="AE16" s="499"/>
      <c r="AF16" s="499"/>
      <c r="AG16" s="500"/>
      <c r="AH16" s="498">
        <v>14.6</v>
      </c>
      <c r="AI16" s="499"/>
      <c r="AJ16" s="499"/>
      <c r="AK16" s="499"/>
      <c r="AL16" s="501"/>
      <c r="AM16" s="475"/>
      <c r="AN16" s="375"/>
      <c r="AO16" s="375"/>
      <c r="AP16" s="375"/>
      <c r="AQ16" s="375"/>
      <c r="AR16" s="375"/>
      <c r="AS16" s="375"/>
      <c r="AT16" s="376"/>
      <c r="AU16" s="476"/>
      <c r="AV16" s="477"/>
      <c r="AW16" s="477"/>
      <c r="AX16" s="477"/>
      <c r="AY16" s="432" t="s">
        <v>152</v>
      </c>
      <c r="AZ16" s="433"/>
      <c r="BA16" s="433"/>
      <c r="BB16" s="433"/>
      <c r="BC16" s="433"/>
      <c r="BD16" s="433"/>
      <c r="BE16" s="433"/>
      <c r="BF16" s="433"/>
      <c r="BG16" s="433"/>
      <c r="BH16" s="433"/>
      <c r="BI16" s="433"/>
      <c r="BJ16" s="433"/>
      <c r="BK16" s="433"/>
      <c r="BL16" s="433"/>
      <c r="BM16" s="434"/>
      <c r="BN16" s="418">
        <v>23881413</v>
      </c>
      <c r="BO16" s="419"/>
      <c r="BP16" s="419"/>
      <c r="BQ16" s="419"/>
      <c r="BR16" s="419"/>
      <c r="BS16" s="419"/>
      <c r="BT16" s="419"/>
      <c r="BU16" s="420"/>
      <c r="BV16" s="418">
        <v>22714366</v>
      </c>
      <c r="BW16" s="419"/>
      <c r="BX16" s="419"/>
      <c r="BY16" s="419"/>
      <c r="BZ16" s="419"/>
      <c r="CA16" s="419"/>
      <c r="CB16" s="419"/>
      <c r="CC16" s="420"/>
      <c r="CD16" s="191"/>
      <c r="CE16" s="450"/>
      <c r="CF16" s="450"/>
      <c r="CG16" s="450"/>
      <c r="CH16" s="450"/>
      <c r="CI16" s="450"/>
      <c r="CJ16" s="450"/>
      <c r="CK16" s="450"/>
      <c r="CL16" s="450"/>
      <c r="CM16" s="450"/>
      <c r="CN16" s="450"/>
      <c r="CO16" s="450"/>
      <c r="CP16" s="450"/>
      <c r="CQ16" s="450"/>
      <c r="CR16" s="450"/>
      <c r="CS16" s="451"/>
      <c r="CT16" s="415"/>
      <c r="CU16" s="416"/>
      <c r="CV16" s="416"/>
      <c r="CW16" s="416"/>
      <c r="CX16" s="416"/>
      <c r="CY16" s="416"/>
      <c r="CZ16" s="416"/>
      <c r="DA16" s="417"/>
      <c r="DB16" s="415"/>
      <c r="DC16" s="416"/>
      <c r="DD16" s="416"/>
      <c r="DE16" s="416"/>
      <c r="DF16" s="416"/>
      <c r="DG16" s="416"/>
      <c r="DH16" s="416"/>
      <c r="DI16" s="417"/>
    </row>
    <row r="17" spans="1:113" ht="18.75" customHeight="1" thickBot="1">
      <c r="A17" s="178"/>
      <c r="B17" s="530"/>
      <c r="C17" s="531"/>
      <c r="D17" s="531"/>
      <c r="E17" s="531"/>
      <c r="F17" s="531"/>
      <c r="G17" s="531"/>
      <c r="H17" s="531"/>
      <c r="I17" s="531"/>
      <c r="J17" s="531"/>
      <c r="K17" s="532"/>
      <c r="L17" s="192"/>
      <c r="M17" s="511" t="s">
        <v>153</v>
      </c>
      <c r="N17" s="512"/>
      <c r="O17" s="512"/>
      <c r="P17" s="512"/>
      <c r="Q17" s="513"/>
      <c r="R17" s="495" t="s">
        <v>154</v>
      </c>
      <c r="S17" s="496"/>
      <c r="T17" s="496"/>
      <c r="U17" s="496"/>
      <c r="V17" s="497"/>
      <c r="W17" s="508" t="s">
        <v>155</v>
      </c>
      <c r="X17" s="404"/>
      <c r="Y17" s="404"/>
      <c r="Z17" s="404"/>
      <c r="AA17" s="404"/>
      <c r="AB17" s="405"/>
      <c r="AC17" s="371">
        <v>22105</v>
      </c>
      <c r="AD17" s="372"/>
      <c r="AE17" s="372"/>
      <c r="AF17" s="372"/>
      <c r="AG17" s="373"/>
      <c r="AH17" s="371">
        <v>23387</v>
      </c>
      <c r="AI17" s="372"/>
      <c r="AJ17" s="372"/>
      <c r="AK17" s="372"/>
      <c r="AL17" s="431"/>
      <c r="AM17" s="475"/>
      <c r="AN17" s="375"/>
      <c r="AO17" s="375"/>
      <c r="AP17" s="375"/>
      <c r="AQ17" s="375"/>
      <c r="AR17" s="375"/>
      <c r="AS17" s="375"/>
      <c r="AT17" s="376"/>
      <c r="AU17" s="476"/>
      <c r="AV17" s="477"/>
      <c r="AW17" s="477"/>
      <c r="AX17" s="477"/>
      <c r="AY17" s="432" t="s">
        <v>156</v>
      </c>
      <c r="AZ17" s="433"/>
      <c r="BA17" s="433"/>
      <c r="BB17" s="433"/>
      <c r="BC17" s="433"/>
      <c r="BD17" s="433"/>
      <c r="BE17" s="433"/>
      <c r="BF17" s="433"/>
      <c r="BG17" s="433"/>
      <c r="BH17" s="433"/>
      <c r="BI17" s="433"/>
      <c r="BJ17" s="433"/>
      <c r="BK17" s="433"/>
      <c r="BL17" s="433"/>
      <c r="BM17" s="434"/>
      <c r="BN17" s="418">
        <v>9663385</v>
      </c>
      <c r="BO17" s="419"/>
      <c r="BP17" s="419"/>
      <c r="BQ17" s="419"/>
      <c r="BR17" s="419"/>
      <c r="BS17" s="419"/>
      <c r="BT17" s="419"/>
      <c r="BU17" s="420"/>
      <c r="BV17" s="418">
        <v>10009227</v>
      </c>
      <c r="BW17" s="419"/>
      <c r="BX17" s="419"/>
      <c r="BY17" s="419"/>
      <c r="BZ17" s="419"/>
      <c r="CA17" s="419"/>
      <c r="CB17" s="419"/>
      <c r="CC17" s="420"/>
      <c r="CD17" s="191"/>
      <c r="CE17" s="450"/>
      <c r="CF17" s="450"/>
      <c r="CG17" s="450"/>
      <c r="CH17" s="450"/>
      <c r="CI17" s="450"/>
      <c r="CJ17" s="450"/>
      <c r="CK17" s="450"/>
      <c r="CL17" s="450"/>
      <c r="CM17" s="450"/>
      <c r="CN17" s="450"/>
      <c r="CO17" s="450"/>
      <c r="CP17" s="450"/>
      <c r="CQ17" s="450"/>
      <c r="CR17" s="450"/>
      <c r="CS17" s="451"/>
      <c r="CT17" s="415"/>
      <c r="CU17" s="416"/>
      <c r="CV17" s="416"/>
      <c r="CW17" s="416"/>
      <c r="CX17" s="416"/>
      <c r="CY17" s="416"/>
      <c r="CZ17" s="416"/>
      <c r="DA17" s="417"/>
      <c r="DB17" s="415"/>
      <c r="DC17" s="416"/>
      <c r="DD17" s="416"/>
      <c r="DE17" s="416"/>
      <c r="DF17" s="416"/>
      <c r="DG17" s="416"/>
      <c r="DH17" s="416"/>
      <c r="DI17" s="417"/>
    </row>
    <row r="18" spans="1:113" ht="18.75" customHeight="1" thickBot="1">
      <c r="A18" s="178"/>
      <c r="B18" s="468" t="s">
        <v>157</v>
      </c>
      <c r="C18" s="469"/>
      <c r="D18" s="469"/>
      <c r="E18" s="470"/>
      <c r="F18" s="470"/>
      <c r="G18" s="470"/>
      <c r="H18" s="470"/>
      <c r="I18" s="470"/>
      <c r="J18" s="470"/>
      <c r="K18" s="470"/>
      <c r="L18" s="471">
        <v>468.15</v>
      </c>
      <c r="M18" s="471"/>
      <c r="N18" s="471"/>
      <c r="O18" s="471"/>
      <c r="P18" s="471"/>
      <c r="Q18" s="471"/>
      <c r="R18" s="472"/>
      <c r="S18" s="472"/>
      <c r="T18" s="472"/>
      <c r="U18" s="472"/>
      <c r="V18" s="473"/>
      <c r="W18" s="489"/>
      <c r="X18" s="490"/>
      <c r="Y18" s="490"/>
      <c r="Z18" s="490"/>
      <c r="AA18" s="490"/>
      <c r="AB18" s="514"/>
      <c r="AC18" s="388">
        <v>67.099999999999994</v>
      </c>
      <c r="AD18" s="389"/>
      <c r="AE18" s="389"/>
      <c r="AF18" s="389"/>
      <c r="AG18" s="474"/>
      <c r="AH18" s="388">
        <v>66.599999999999994</v>
      </c>
      <c r="AI18" s="389"/>
      <c r="AJ18" s="389"/>
      <c r="AK18" s="389"/>
      <c r="AL18" s="390"/>
      <c r="AM18" s="475"/>
      <c r="AN18" s="375"/>
      <c r="AO18" s="375"/>
      <c r="AP18" s="375"/>
      <c r="AQ18" s="375"/>
      <c r="AR18" s="375"/>
      <c r="AS18" s="375"/>
      <c r="AT18" s="376"/>
      <c r="AU18" s="476"/>
      <c r="AV18" s="477"/>
      <c r="AW18" s="477"/>
      <c r="AX18" s="477"/>
      <c r="AY18" s="432" t="s">
        <v>158</v>
      </c>
      <c r="AZ18" s="433"/>
      <c r="BA18" s="433"/>
      <c r="BB18" s="433"/>
      <c r="BC18" s="433"/>
      <c r="BD18" s="433"/>
      <c r="BE18" s="433"/>
      <c r="BF18" s="433"/>
      <c r="BG18" s="433"/>
      <c r="BH18" s="433"/>
      <c r="BI18" s="433"/>
      <c r="BJ18" s="433"/>
      <c r="BK18" s="433"/>
      <c r="BL18" s="433"/>
      <c r="BM18" s="434"/>
      <c r="BN18" s="418">
        <v>23980744</v>
      </c>
      <c r="BO18" s="419"/>
      <c r="BP18" s="419"/>
      <c r="BQ18" s="419"/>
      <c r="BR18" s="419"/>
      <c r="BS18" s="419"/>
      <c r="BT18" s="419"/>
      <c r="BU18" s="420"/>
      <c r="BV18" s="418">
        <v>22307606</v>
      </c>
      <c r="BW18" s="419"/>
      <c r="BX18" s="419"/>
      <c r="BY18" s="419"/>
      <c r="BZ18" s="419"/>
      <c r="CA18" s="419"/>
      <c r="CB18" s="419"/>
      <c r="CC18" s="420"/>
      <c r="CD18" s="191"/>
      <c r="CE18" s="450"/>
      <c r="CF18" s="450"/>
      <c r="CG18" s="450"/>
      <c r="CH18" s="450"/>
      <c r="CI18" s="450"/>
      <c r="CJ18" s="450"/>
      <c r="CK18" s="450"/>
      <c r="CL18" s="450"/>
      <c r="CM18" s="450"/>
      <c r="CN18" s="450"/>
      <c r="CO18" s="450"/>
      <c r="CP18" s="450"/>
      <c r="CQ18" s="450"/>
      <c r="CR18" s="450"/>
      <c r="CS18" s="451"/>
      <c r="CT18" s="415"/>
      <c r="CU18" s="416"/>
      <c r="CV18" s="416"/>
      <c r="CW18" s="416"/>
      <c r="CX18" s="416"/>
      <c r="CY18" s="416"/>
      <c r="CZ18" s="416"/>
      <c r="DA18" s="417"/>
      <c r="DB18" s="415"/>
      <c r="DC18" s="416"/>
      <c r="DD18" s="416"/>
      <c r="DE18" s="416"/>
      <c r="DF18" s="416"/>
      <c r="DG18" s="416"/>
      <c r="DH18" s="416"/>
      <c r="DI18" s="417"/>
    </row>
    <row r="19" spans="1:113" ht="18.75" customHeight="1" thickBot="1">
      <c r="A19" s="178"/>
      <c r="B19" s="468" t="s">
        <v>159</v>
      </c>
      <c r="C19" s="469"/>
      <c r="D19" s="469"/>
      <c r="E19" s="470"/>
      <c r="F19" s="470"/>
      <c r="G19" s="470"/>
      <c r="H19" s="470"/>
      <c r="I19" s="470"/>
      <c r="J19" s="470"/>
      <c r="K19" s="470"/>
      <c r="L19" s="478">
        <v>151</v>
      </c>
      <c r="M19" s="478"/>
      <c r="N19" s="478"/>
      <c r="O19" s="478"/>
      <c r="P19" s="478"/>
      <c r="Q19" s="478"/>
      <c r="R19" s="479"/>
      <c r="S19" s="479"/>
      <c r="T19" s="479"/>
      <c r="U19" s="479"/>
      <c r="V19" s="480"/>
      <c r="W19" s="487"/>
      <c r="X19" s="488"/>
      <c r="Y19" s="488"/>
      <c r="Z19" s="488"/>
      <c r="AA19" s="488"/>
      <c r="AB19" s="488"/>
      <c r="AC19" s="491"/>
      <c r="AD19" s="491"/>
      <c r="AE19" s="491"/>
      <c r="AF19" s="491"/>
      <c r="AG19" s="491"/>
      <c r="AH19" s="491"/>
      <c r="AI19" s="491"/>
      <c r="AJ19" s="491"/>
      <c r="AK19" s="491"/>
      <c r="AL19" s="510"/>
      <c r="AM19" s="475"/>
      <c r="AN19" s="375"/>
      <c r="AO19" s="375"/>
      <c r="AP19" s="375"/>
      <c r="AQ19" s="375"/>
      <c r="AR19" s="375"/>
      <c r="AS19" s="375"/>
      <c r="AT19" s="376"/>
      <c r="AU19" s="476"/>
      <c r="AV19" s="477"/>
      <c r="AW19" s="477"/>
      <c r="AX19" s="477"/>
      <c r="AY19" s="432" t="s">
        <v>160</v>
      </c>
      <c r="AZ19" s="433"/>
      <c r="BA19" s="433"/>
      <c r="BB19" s="433"/>
      <c r="BC19" s="433"/>
      <c r="BD19" s="433"/>
      <c r="BE19" s="433"/>
      <c r="BF19" s="433"/>
      <c r="BG19" s="433"/>
      <c r="BH19" s="433"/>
      <c r="BI19" s="433"/>
      <c r="BJ19" s="433"/>
      <c r="BK19" s="433"/>
      <c r="BL19" s="433"/>
      <c r="BM19" s="434"/>
      <c r="BN19" s="418">
        <v>34870492</v>
      </c>
      <c r="BO19" s="419"/>
      <c r="BP19" s="419"/>
      <c r="BQ19" s="419"/>
      <c r="BR19" s="419"/>
      <c r="BS19" s="419"/>
      <c r="BT19" s="419"/>
      <c r="BU19" s="420"/>
      <c r="BV19" s="418">
        <v>32476213</v>
      </c>
      <c r="BW19" s="419"/>
      <c r="BX19" s="419"/>
      <c r="BY19" s="419"/>
      <c r="BZ19" s="419"/>
      <c r="CA19" s="419"/>
      <c r="CB19" s="419"/>
      <c r="CC19" s="420"/>
      <c r="CD19" s="191"/>
      <c r="CE19" s="450"/>
      <c r="CF19" s="450"/>
      <c r="CG19" s="450"/>
      <c r="CH19" s="450"/>
      <c r="CI19" s="450"/>
      <c r="CJ19" s="450"/>
      <c r="CK19" s="450"/>
      <c r="CL19" s="450"/>
      <c r="CM19" s="450"/>
      <c r="CN19" s="450"/>
      <c r="CO19" s="450"/>
      <c r="CP19" s="450"/>
      <c r="CQ19" s="450"/>
      <c r="CR19" s="450"/>
      <c r="CS19" s="451"/>
      <c r="CT19" s="415"/>
      <c r="CU19" s="416"/>
      <c r="CV19" s="416"/>
      <c r="CW19" s="416"/>
      <c r="CX19" s="416"/>
      <c r="CY19" s="416"/>
      <c r="CZ19" s="416"/>
      <c r="DA19" s="417"/>
      <c r="DB19" s="415"/>
      <c r="DC19" s="416"/>
      <c r="DD19" s="416"/>
      <c r="DE19" s="416"/>
      <c r="DF19" s="416"/>
      <c r="DG19" s="416"/>
      <c r="DH19" s="416"/>
      <c r="DI19" s="417"/>
    </row>
    <row r="20" spans="1:113" ht="18.75" customHeight="1" thickBot="1">
      <c r="A20" s="178"/>
      <c r="B20" s="468" t="s">
        <v>161</v>
      </c>
      <c r="C20" s="469"/>
      <c r="D20" s="469"/>
      <c r="E20" s="470"/>
      <c r="F20" s="470"/>
      <c r="G20" s="470"/>
      <c r="H20" s="470"/>
      <c r="I20" s="470"/>
      <c r="J20" s="470"/>
      <c r="K20" s="470"/>
      <c r="L20" s="478">
        <v>31452</v>
      </c>
      <c r="M20" s="478"/>
      <c r="N20" s="478"/>
      <c r="O20" s="478"/>
      <c r="P20" s="478"/>
      <c r="Q20" s="478"/>
      <c r="R20" s="479"/>
      <c r="S20" s="479"/>
      <c r="T20" s="479"/>
      <c r="U20" s="479"/>
      <c r="V20" s="480"/>
      <c r="W20" s="489"/>
      <c r="X20" s="490"/>
      <c r="Y20" s="490"/>
      <c r="Z20" s="490"/>
      <c r="AA20" s="490"/>
      <c r="AB20" s="490"/>
      <c r="AC20" s="481"/>
      <c r="AD20" s="481"/>
      <c r="AE20" s="481"/>
      <c r="AF20" s="481"/>
      <c r="AG20" s="481"/>
      <c r="AH20" s="481"/>
      <c r="AI20" s="481"/>
      <c r="AJ20" s="481"/>
      <c r="AK20" s="481"/>
      <c r="AL20" s="482"/>
      <c r="AM20" s="483"/>
      <c r="AN20" s="380"/>
      <c r="AO20" s="380"/>
      <c r="AP20" s="380"/>
      <c r="AQ20" s="380"/>
      <c r="AR20" s="380"/>
      <c r="AS20" s="380"/>
      <c r="AT20" s="381"/>
      <c r="AU20" s="484"/>
      <c r="AV20" s="485"/>
      <c r="AW20" s="485"/>
      <c r="AX20" s="486"/>
      <c r="AY20" s="432"/>
      <c r="AZ20" s="433"/>
      <c r="BA20" s="433"/>
      <c r="BB20" s="433"/>
      <c r="BC20" s="433"/>
      <c r="BD20" s="433"/>
      <c r="BE20" s="433"/>
      <c r="BF20" s="433"/>
      <c r="BG20" s="433"/>
      <c r="BH20" s="433"/>
      <c r="BI20" s="433"/>
      <c r="BJ20" s="433"/>
      <c r="BK20" s="433"/>
      <c r="BL20" s="433"/>
      <c r="BM20" s="434"/>
      <c r="BN20" s="418"/>
      <c r="BO20" s="419"/>
      <c r="BP20" s="419"/>
      <c r="BQ20" s="419"/>
      <c r="BR20" s="419"/>
      <c r="BS20" s="419"/>
      <c r="BT20" s="419"/>
      <c r="BU20" s="420"/>
      <c r="BV20" s="418"/>
      <c r="BW20" s="419"/>
      <c r="BX20" s="419"/>
      <c r="BY20" s="419"/>
      <c r="BZ20" s="419"/>
      <c r="CA20" s="419"/>
      <c r="CB20" s="419"/>
      <c r="CC20" s="420"/>
      <c r="CD20" s="191"/>
      <c r="CE20" s="450"/>
      <c r="CF20" s="450"/>
      <c r="CG20" s="450"/>
      <c r="CH20" s="450"/>
      <c r="CI20" s="450"/>
      <c r="CJ20" s="450"/>
      <c r="CK20" s="450"/>
      <c r="CL20" s="450"/>
      <c r="CM20" s="450"/>
      <c r="CN20" s="450"/>
      <c r="CO20" s="450"/>
      <c r="CP20" s="450"/>
      <c r="CQ20" s="450"/>
      <c r="CR20" s="450"/>
      <c r="CS20" s="451"/>
      <c r="CT20" s="415"/>
      <c r="CU20" s="416"/>
      <c r="CV20" s="416"/>
      <c r="CW20" s="416"/>
      <c r="CX20" s="416"/>
      <c r="CY20" s="416"/>
      <c r="CZ20" s="416"/>
      <c r="DA20" s="417"/>
      <c r="DB20" s="415"/>
      <c r="DC20" s="416"/>
      <c r="DD20" s="416"/>
      <c r="DE20" s="416"/>
      <c r="DF20" s="416"/>
      <c r="DG20" s="416"/>
      <c r="DH20" s="416"/>
      <c r="DI20" s="417"/>
    </row>
    <row r="21" spans="1:113" ht="18.75" customHeight="1" thickBot="1">
      <c r="A21" s="178"/>
      <c r="B21" s="465" t="s">
        <v>162</v>
      </c>
      <c r="C21" s="466"/>
      <c r="D21" s="466"/>
      <c r="E21" s="466"/>
      <c r="F21" s="466"/>
      <c r="G21" s="466"/>
      <c r="H21" s="466"/>
      <c r="I21" s="466"/>
      <c r="J21" s="466"/>
      <c r="K21" s="466"/>
      <c r="L21" s="466"/>
      <c r="M21" s="466"/>
      <c r="N21" s="466"/>
      <c r="O21" s="466"/>
      <c r="P21" s="466"/>
      <c r="Q21" s="466"/>
      <c r="R21" s="466"/>
      <c r="S21" s="466"/>
      <c r="T21" s="466"/>
      <c r="U21" s="466"/>
      <c r="V21" s="466"/>
      <c r="W21" s="466"/>
      <c r="X21" s="466"/>
      <c r="Y21" s="466"/>
      <c r="Z21" s="466"/>
      <c r="AA21" s="466"/>
      <c r="AB21" s="466"/>
      <c r="AC21" s="466"/>
      <c r="AD21" s="466"/>
      <c r="AE21" s="466"/>
      <c r="AF21" s="466"/>
      <c r="AG21" s="466"/>
      <c r="AH21" s="466"/>
      <c r="AI21" s="466"/>
      <c r="AJ21" s="466"/>
      <c r="AK21" s="466"/>
      <c r="AL21" s="466"/>
      <c r="AM21" s="466"/>
      <c r="AN21" s="466"/>
      <c r="AO21" s="466"/>
      <c r="AP21" s="466"/>
      <c r="AQ21" s="466"/>
      <c r="AR21" s="466"/>
      <c r="AS21" s="466"/>
      <c r="AT21" s="466"/>
      <c r="AU21" s="466"/>
      <c r="AV21" s="466"/>
      <c r="AW21" s="466"/>
      <c r="AX21" s="467"/>
      <c r="AY21" s="391"/>
      <c r="AZ21" s="392"/>
      <c r="BA21" s="392"/>
      <c r="BB21" s="392"/>
      <c r="BC21" s="392"/>
      <c r="BD21" s="392"/>
      <c r="BE21" s="392"/>
      <c r="BF21" s="392"/>
      <c r="BG21" s="392"/>
      <c r="BH21" s="392"/>
      <c r="BI21" s="392"/>
      <c r="BJ21" s="392"/>
      <c r="BK21" s="392"/>
      <c r="BL21" s="392"/>
      <c r="BM21" s="393"/>
      <c r="BN21" s="452"/>
      <c r="BO21" s="453"/>
      <c r="BP21" s="453"/>
      <c r="BQ21" s="453"/>
      <c r="BR21" s="453"/>
      <c r="BS21" s="453"/>
      <c r="BT21" s="453"/>
      <c r="BU21" s="454"/>
      <c r="BV21" s="452"/>
      <c r="BW21" s="453"/>
      <c r="BX21" s="453"/>
      <c r="BY21" s="453"/>
      <c r="BZ21" s="453"/>
      <c r="CA21" s="453"/>
      <c r="CB21" s="453"/>
      <c r="CC21" s="454"/>
      <c r="CD21" s="191"/>
      <c r="CE21" s="450"/>
      <c r="CF21" s="450"/>
      <c r="CG21" s="450"/>
      <c r="CH21" s="450"/>
      <c r="CI21" s="450"/>
      <c r="CJ21" s="450"/>
      <c r="CK21" s="450"/>
      <c r="CL21" s="450"/>
      <c r="CM21" s="450"/>
      <c r="CN21" s="450"/>
      <c r="CO21" s="450"/>
      <c r="CP21" s="450"/>
      <c r="CQ21" s="450"/>
      <c r="CR21" s="450"/>
      <c r="CS21" s="451"/>
      <c r="CT21" s="415"/>
      <c r="CU21" s="416"/>
      <c r="CV21" s="416"/>
      <c r="CW21" s="416"/>
      <c r="CX21" s="416"/>
      <c r="CY21" s="416"/>
      <c r="CZ21" s="416"/>
      <c r="DA21" s="417"/>
      <c r="DB21" s="415"/>
      <c r="DC21" s="416"/>
      <c r="DD21" s="416"/>
      <c r="DE21" s="416"/>
      <c r="DF21" s="416"/>
      <c r="DG21" s="416"/>
      <c r="DH21" s="416"/>
      <c r="DI21" s="417"/>
    </row>
    <row r="22" spans="1:113" ht="18.75" customHeight="1">
      <c r="A22" s="178"/>
      <c r="B22" s="394" t="s">
        <v>163</v>
      </c>
      <c r="C22" s="395"/>
      <c r="D22" s="396"/>
      <c r="E22" s="403" t="s">
        <v>1</v>
      </c>
      <c r="F22" s="404"/>
      <c r="G22" s="404"/>
      <c r="H22" s="404"/>
      <c r="I22" s="404"/>
      <c r="J22" s="404"/>
      <c r="K22" s="405"/>
      <c r="L22" s="403" t="s">
        <v>164</v>
      </c>
      <c r="M22" s="404"/>
      <c r="N22" s="404"/>
      <c r="O22" s="404"/>
      <c r="P22" s="405"/>
      <c r="Q22" s="409" t="s">
        <v>165</v>
      </c>
      <c r="R22" s="410"/>
      <c r="S22" s="410"/>
      <c r="T22" s="410"/>
      <c r="U22" s="410"/>
      <c r="V22" s="411"/>
      <c r="W22" s="460" t="s">
        <v>166</v>
      </c>
      <c r="X22" s="395"/>
      <c r="Y22" s="396"/>
      <c r="Z22" s="403" t="s">
        <v>1</v>
      </c>
      <c r="AA22" s="404"/>
      <c r="AB22" s="404"/>
      <c r="AC22" s="404"/>
      <c r="AD22" s="404"/>
      <c r="AE22" s="404"/>
      <c r="AF22" s="404"/>
      <c r="AG22" s="405"/>
      <c r="AH22" s="421" t="s">
        <v>167</v>
      </c>
      <c r="AI22" s="404"/>
      <c r="AJ22" s="404"/>
      <c r="AK22" s="404"/>
      <c r="AL22" s="405"/>
      <c r="AM22" s="421" t="s">
        <v>168</v>
      </c>
      <c r="AN22" s="422"/>
      <c r="AO22" s="422"/>
      <c r="AP22" s="422"/>
      <c r="AQ22" s="422"/>
      <c r="AR22" s="423"/>
      <c r="AS22" s="409" t="s">
        <v>165</v>
      </c>
      <c r="AT22" s="410"/>
      <c r="AU22" s="410"/>
      <c r="AV22" s="410"/>
      <c r="AW22" s="410"/>
      <c r="AX22" s="427"/>
      <c r="AY22" s="444" t="s">
        <v>169</v>
      </c>
      <c r="AZ22" s="445"/>
      <c r="BA22" s="445"/>
      <c r="BB22" s="445"/>
      <c r="BC22" s="445"/>
      <c r="BD22" s="445"/>
      <c r="BE22" s="445"/>
      <c r="BF22" s="445"/>
      <c r="BG22" s="445"/>
      <c r="BH22" s="445"/>
      <c r="BI22" s="445"/>
      <c r="BJ22" s="445"/>
      <c r="BK22" s="445"/>
      <c r="BL22" s="445"/>
      <c r="BM22" s="446"/>
      <c r="BN22" s="447">
        <v>32979553</v>
      </c>
      <c r="BO22" s="448"/>
      <c r="BP22" s="448"/>
      <c r="BQ22" s="448"/>
      <c r="BR22" s="448"/>
      <c r="BS22" s="448"/>
      <c r="BT22" s="448"/>
      <c r="BU22" s="449"/>
      <c r="BV22" s="447">
        <v>33971194</v>
      </c>
      <c r="BW22" s="448"/>
      <c r="BX22" s="448"/>
      <c r="BY22" s="448"/>
      <c r="BZ22" s="448"/>
      <c r="CA22" s="448"/>
      <c r="CB22" s="448"/>
      <c r="CC22" s="449"/>
      <c r="CD22" s="191"/>
      <c r="CE22" s="450"/>
      <c r="CF22" s="450"/>
      <c r="CG22" s="450"/>
      <c r="CH22" s="450"/>
      <c r="CI22" s="450"/>
      <c r="CJ22" s="450"/>
      <c r="CK22" s="450"/>
      <c r="CL22" s="450"/>
      <c r="CM22" s="450"/>
      <c r="CN22" s="450"/>
      <c r="CO22" s="450"/>
      <c r="CP22" s="450"/>
      <c r="CQ22" s="450"/>
      <c r="CR22" s="450"/>
      <c r="CS22" s="451"/>
      <c r="CT22" s="415"/>
      <c r="CU22" s="416"/>
      <c r="CV22" s="416"/>
      <c r="CW22" s="416"/>
      <c r="CX22" s="416"/>
      <c r="CY22" s="416"/>
      <c r="CZ22" s="416"/>
      <c r="DA22" s="417"/>
      <c r="DB22" s="415"/>
      <c r="DC22" s="416"/>
      <c r="DD22" s="416"/>
      <c r="DE22" s="416"/>
      <c r="DF22" s="416"/>
      <c r="DG22" s="416"/>
      <c r="DH22" s="416"/>
      <c r="DI22" s="417"/>
    </row>
    <row r="23" spans="1:113" ht="18.75" customHeight="1">
      <c r="A23" s="178"/>
      <c r="B23" s="397"/>
      <c r="C23" s="398"/>
      <c r="D23" s="399"/>
      <c r="E23" s="406"/>
      <c r="F23" s="407"/>
      <c r="G23" s="407"/>
      <c r="H23" s="407"/>
      <c r="I23" s="407"/>
      <c r="J23" s="407"/>
      <c r="K23" s="408"/>
      <c r="L23" s="406"/>
      <c r="M23" s="407"/>
      <c r="N23" s="407"/>
      <c r="O23" s="407"/>
      <c r="P23" s="408"/>
      <c r="Q23" s="412"/>
      <c r="R23" s="413"/>
      <c r="S23" s="413"/>
      <c r="T23" s="413"/>
      <c r="U23" s="413"/>
      <c r="V23" s="414"/>
      <c r="W23" s="461"/>
      <c r="X23" s="398"/>
      <c r="Y23" s="399"/>
      <c r="Z23" s="406"/>
      <c r="AA23" s="407"/>
      <c r="AB23" s="407"/>
      <c r="AC23" s="407"/>
      <c r="AD23" s="407"/>
      <c r="AE23" s="407"/>
      <c r="AF23" s="407"/>
      <c r="AG23" s="408"/>
      <c r="AH23" s="406"/>
      <c r="AI23" s="407"/>
      <c r="AJ23" s="407"/>
      <c r="AK23" s="407"/>
      <c r="AL23" s="408"/>
      <c r="AM23" s="424"/>
      <c r="AN23" s="425"/>
      <c r="AO23" s="425"/>
      <c r="AP23" s="425"/>
      <c r="AQ23" s="425"/>
      <c r="AR23" s="426"/>
      <c r="AS23" s="412"/>
      <c r="AT23" s="413"/>
      <c r="AU23" s="413"/>
      <c r="AV23" s="413"/>
      <c r="AW23" s="413"/>
      <c r="AX23" s="428"/>
      <c r="AY23" s="432" t="s">
        <v>170</v>
      </c>
      <c r="AZ23" s="433"/>
      <c r="BA23" s="433"/>
      <c r="BB23" s="433"/>
      <c r="BC23" s="433"/>
      <c r="BD23" s="433"/>
      <c r="BE23" s="433"/>
      <c r="BF23" s="433"/>
      <c r="BG23" s="433"/>
      <c r="BH23" s="433"/>
      <c r="BI23" s="433"/>
      <c r="BJ23" s="433"/>
      <c r="BK23" s="433"/>
      <c r="BL23" s="433"/>
      <c r="BM23" s="434"/>
      <c r="BN23" s="418">
        <v>21975097</v>
      </c>
      <c r="BO23" s="419"/>
      <c r="BP23" s="419"/>
      <c r="BQ23" s="419"/>
      <c r="BR23" s="419"/>
      <c r="BS23" s="419"/>
      <c r="BT23" s="419"/>
      <c r="BU23" s="420"/>
      <c r="BV23" s="418">
        <v>23718478</v>
      </c>
      <c r="BW23" s="419"/>
      <c r="BX23" s="419"/>
      <c r="BY23" s="419"/>
      <c r="BZ23" s="419"/>
      <c r="CA23" s="419"/>
      <c r="CB23" s="419"/>
      <c r="CC23" s="420"/>
      <c r="CD23" s="191"/>
      <c r="CE23" s="450"/>
      <c r="CF23" s="450"/>
      <c r="CG23" s="450"/>
      <c r="CH23" s="450"/>
      <c r="CI23" s="450"/>
      <c r="CJ23" s="450"/>
      <c r="CK23" s="450"/>
      <c r="CL23" s="450"/>
      <c r="CM23" s="450"/>
      <c r="CN23" s="450"/>
      <c r="CO23" s="450"/>
      <c r="CP23" s="450"/>
      <c r="CQ23" s="450"/>
      <c r="CR23" s="450"/>
      <c r="CS23" s="451"/>
      <c r="CT23" s="415"/>
      <c r="CU23" s="416"/>
      <c r="CV23" s="416"/>
      <c r="CW23" s="416"/>
      <c r="CX23" s="416"/>
      <c r="CY23" s="416"/>
      <c r="CZ23" s="416"/>
      <c r="DA23" s="417"/>
      <c r="DB23" s="415"/>
      <c r="DC23" s="416"/>
      <c r="DD23" s="416"/>
      <c r="DE23" s="416"/>
      <c r="DF23" s="416"/>
      <c r="DG23" s="416"/>
      <c r="DH23" s="416"/>
      <c r="DI23" s="417"/>
    </row>
    <row r="24" spans="1:113" ht="18.75" customHeight="1" thickBot="1">
      <c r="A24" s="178"/>
      <c r="B24" s="397"/>
      <c r="C24" s="398"/>
      <c r="D24" s="399"/>
      <c r="E24" s="374" t="s">
        <v>171</v>
      </c>
      <c r="F24" s="375"/>
      <c r="G24" s="375"/>
      <c r="H24" s="375"/>
      <c r="I24" s="375"/>
      <c r="J24" s="375"/>
      <c r="K24" s="376"/>
      <c r="L24" s="371">
        <v>1</v>
      </c>
      <c r="M24" s="372"/>
      <c r="N24" s="372"/>
      <c r="O24" s="372"/>
      <c r="P24" s="373"/>
      <c r="Q24" s="371">
        <v>8550</v>
      </c>
      <c r="R24" s="372"/>
      <c r="S24" s="372"/>
      <c r="T24" s="372"/>
      <c r="U24" s="372"/>
      <c r="V24" s="373"/>
      <c r="W24" s="461"/>
      <c r="X24" s="398"/>
      <c r="Y24" s="399"/>
      <c r="Z24" s="374" t="s">
        <v>172</v>
      </c>
      <c r="AA24" s="375"/>
      <c r="AB24" s="375"/>
      <c r="AC24" s="375"/>
      <c r="AD24" s="375"/>
      <c r="AE24" s="375"/>
      <c r="AF24" s="375"/>
      <c r="AG24" s="376"/>
      <c r="AH24" s="371">
        <v>556</v>
      </c>
      <c r="AI24" s="372"/>
      <c r="AJ24" s="372"/>
      <c r="AK24" s="372"/>
      <c r="AL24" s="373"/>
      <c r="AM24" s="371">
        <v>1725268</v>
      </c>
      <c r="AN24" s="372"/>
      <c r="AO24" s="372"/>
      <c r="AP24" s="372"/>
      <c r="AQ24" s="372"/>
      <c r="AR24" s="373"/>
      <c r="AS24" s="371">
        <v>3103</v>
      </c>
      <c r="AT24" s="372"/>
      <c r="AU24" s="372"/>
      <c r="AV24" s="372"/>
      <c r="AW24" s="372"/>
      <c r="AX24" s="431"/>
      <c r="AY24" s="391" t="s">
        <v>173</v>
      </c>
      <c r="AZ24" s="392"/>
      <c r="BA24" s="392"/>
      <c r="BB24" s="392"/>
      <c r="BC24" s="392"/>
      <c r="BD24" s="392"/>
      <c r="BE24" s="392"/>
      <c r="BF24" s="392"/>
      <c r="BG24" s="392"/>
      <c r="BH24" s="392"/>
      <c r="BI24" s="392"/>
      <c r="BJ24" s="392"/>
      <c r="BK24" s="392"/>
      <c r="BL24" s="392"/>
      <c r="BM24" s="393"/>
      <c r="BN24" s="418">
        <v>29374937</v>
      </c>
      <c r="BO24" s="419"/>
      <c r="BP24" s="419"/>
      <c r="BQ24" s="419"/>
      <c r="BR24" s="419"/>
      <c r="BS24" s="419"/>
      <c r="BT24" s="419"/>
      <c r="BU24" s="420"/>
      <c r="BV24" s="418">
        <v>30813347</v>
      </c>
      <c r="BW24" s="419"/>
      <c r="BX24" s="419"/>
      <c r="BY24" s="419"/>
      <c r="BZ24" s="419"/>
      <c r="CA24" s="419"/>
      <c r="CB24" s="419"/>
      <c r="CC24" s="420"/>
      <c r="CD24" s="191"/>
      <c r="CE24" s="450"/>
      <c r="CF24" s="450"/>
      <c r="CG24" s="450"/>
      <c r="CH24" s="450"/>
      <c r="CI24" s="450"/>
      <c r="CJ24" s="450"/>
      <c r="CK24" s="450"/>
      <c r="CL24" s="450"/>
      <c r="CM24" s="450"/>
      <c r="CN24" s="450"/>
      <c r="CO24" s="450"/>
      <c r="CP24" s="450"/>
      <c r="CQ24" s="450"/>
      <c r="CR24" s="450"/>
      <c r="CS24" s="451"/>
      <c r="CT24" s="415"/>
      <c r="CU24" s="416"/>
      <c r="CV24" s="416"/>
      <c r="CW24" s="416"/>
      <c r="CX24" s="416"/>
      <c r="CY24" s="416"/>
      <c r="CZ24" s="416"/>
      <c r="DA24" s="417"/>
      <c r="DB24" s="415"/>
      <c r="DC24" s="416"/>
      <c r="DD24" s="416"/>
      <c r="DE24" s="416"/>
      <c r="DF24" s="416"/>
      <c r="DG24" s="416"/>
      <c r="DH24" s="416"/>
      <c r="DI24" s="417"/>
    </row>
    <row r="25" spans="1:113" ht="18.75" customHeight="1">
      <c r="A25" s="178"/>
      <c r="B25" s="397"/>
      <c r="C25" s="398"/>
      <c r="D25" s="399"/>
      <c r="E25" s="374" t="s">
        <v>174</v>
      </c>
      <c r="F25" s="375"/>
      <c r="G25" s="375"/>
      <c r="H25" s="375"/>
      <c r="I25" s="375"/>
      <c r="J25" s="375"/>
      <c r="K25" s="376"/>
      <c r="L25" s="371">
        <v>2</v>
      </c>
      <c r="M25" s="372"/>
      <c r="N25" s="372"/>
      <c r="O25" s="372"/>
      <c r="P25" s="373"/>
      <c r="Q25" s="371">
        <v>6780</v>
      </c>
      <c r="R25" s="372"/>
      <c r="S25" s="372"/>
      <c r="T25" s="372"/>
      <c r="U25" s="372"/>
      <c r="V25" s="373"/>
      <c r="W25" s="461"/>
      <c r="X25" s="398"/>
      <c r="Y25" s="399"/>
      <c r="Z25" s="374" t="s">
        <v>175</v>
      </c>
      <c r="AA25" s="375"/>
      <c r="AB25" s="375"/>
      <c r="AC25" s="375"/>
      <c r="AD25" s="375"/>
      <c r="AE25" s="375"/>
      <c r="AF25" s="375"/>
      <c r="AG25" s="376"/>
      <c r="AH25" s="371" t="s">
        <v>138</v>
      </c>
      <c r="AI25" s="372"/>
      <c r="AJ25" s="372"/>
      <c r="AK25" s="372"/>
      <c r="AL25" s="373"/>
      <c r="AM25" s="371" t="s">
        <v>138</v>
      </c>
      <c r="AN25" s="372"/>
      <c r="AO25" s="372"/>
      <c r="AP25" s="372"/>
      <c r="AQ25" s="372"/>
      <c r="AR25" s="373"/>
      <c r="AS25" s="371" t="s">
        <v>138</v>
      </c>
      <c r="AT25" s="372"/>
      <c r="AU25" s="372"/>
      <c r="AV25" s="372"/>
      <c r="AW25" s="372"/>
      <c r="AX25" s="431"/>
      <c r="AY25" s="444" t="s">
        <v>176</v>
      </c>
      <c r="AZ25" s="445"/>
      <c r="BA25" s="445"/>
      <c r="BB25" s="445"/>
      <c r="BC25" s="445"/>
      <c r="BD25" s="445"/>
      <c r="BE25" s="445"/>
      <c r="BF25" s="445"/>
      <c r="BG25" s="445"/>
      <c r="BH25" s="445"/>
      <c r="BI25" s="445"/>
      <c r="BJ25" s="445"/>
      <c r="BK25" s="445"/>
      <c r="BL25" s="445"/>
      <c r="BM25" s="446"/>
      <c r="BN25" s="447">
        <v>3964198</v>
      </c>
      <c r="BO25" s="448"/>
      <c r="BP25" s="448"/>
      <c r="BQ25" s="448"/>
      <c r="BR25" s="448"/>
      <c r="BS25" s="448"/>
      <c r="BT25" s="448"/>
      <c r="BU25" s="449"/>
      <c r="BV25" s="447">
        <v>5595159</v>
      </c>
      <c r="BW25" s="448"/>
      <c r="BX25" s="448"/>
      <c r="BY25" s="448"/>
      <c r="BZ25" s="448"/>
      <c r="CA25" s="448"/>
      <c r="CB25" s="448"/>
      <c r="CC25" s="449"/>
      <c r="CD25" s="191"/>
      <c r="CE25" s="450"/>
      <c r="CF25" s="450"/>
      <c r="CG25" s="450"/>
      <c r="CH25" s="450"/>
      <c r="CI25" s="450"/>
      <c r="CJ25" s="450"/>
      <c r="CK25" s="450"/>
      <c r="CL25" s="450"/>
      <c r="CM25" s="450"/>
      <c r="CN25" s="450"/>
      <c r="CO25" s="450"/>
      <c r="CP25" s="450"/>
      <c r="CQ25" s="450"/>
      <c r="CR25" s="450"/>
      <c r="CS25" s="451"/>
      <c r="CT25" s="415"/>
      <c r="CU25" s="416"/>
      <c r="CV25" s="416"/>
      <c r="CW25" s="416"/>
      <c r="CX25" s="416"/>
      <c r="CY25" s="416"/>
      <c r="CZ25" s="416"/>
      <c r="DA25" s="417"/>
      <c r="DB25" s="415"/>
      <c r="DC25" s="416"/>
      <c r="DD25" s="416"/>
      <c r="DE25" s="416"/>
      <c r="DF25" s="416"/>
      <c r="DG25" s="416"/>
      <c r="DH25" s="416"/>
      <c r="DI25" s="417"/>
    </row>
    <row r="26" spans="1:113" ht="18.75" customHeight="1">
      <c r="A26" s="178"/>
      <c r="B26" s="397"/>
      <c r="C26" s="398"/>
      <c r="D26" s="399"/>
      <c r="E26" s="374" t="s">
        <v>177</v>
      </c>
      <c r="F26" s="375"/>
      <c r="G26" s="375"/>
      <c r="H26" s="375"/>
      <c r="I26" s="375"/>
      <c r="J26" s="375"/>
      <c r="K26" s="376"/>
      <c r="L26" s="371">
        <v>1</v>
      </c>
      <c r="M26" s="372"/>
      <c r="N26" s="372"/>
      <c r="O26" s="372"/>
      <c r="P26" s="373"/>
      <c r="Q26" s="371">
        <v>5970</v>
      </c>
      <c r="R26" s="372"/>
      <c r="S26" s="372"/>
      <c r="T26" s="372"/>
      <c r="U26" s="372"/>
      <c r="V26" s="373"/>
      <c r="W26" s="461"/>
      <c r="X26" s="398"/>
      <c r="Y26" s="399"/>
      <c r="Z26" s="374" t="s">
        <v>178</v>
      </c>
      <c r="AA26" s="429"/>
      <c r="AB26" s="429"/>
      <c r="AC26" s="429"/>
      <c r="AD26" s="429"/>
      <c r="AE26" s="429"/>
      <c r="AF26" s="429"/>
      <c r="AG26" s="430"/>
      <c r="AH26" s="371">
        <v>28</v>
      </c>
      <c r="AI26" s="372"/>
      <c r="AJ26" s="372"/>
      <c r="AK26" s="372"/>
      <c r="AL26" s="373"/>
      <c r="AM26" s="371">
        <v>85316</v>
      </c>
      <c r="AN26" s="372"/>
      <c r="AO26" s="372"/>
      <c r="AP26" s="372"/>
      <c r="AQ26" s="372"/>
      <c r="AR26" s="373"/>
      <c r="AS26" s="371">
        <v>3047</v>
      </c>
      <c r="AT26" s="372"/>
      <c r="AU26" s="372"/>
      <c r="AV26" s="372"/>
      <c r="AW26" s="372"/>
      <c r="AX26" s="431"/>
      <c r="AY26" s="458" t="s">
        <v>179</v>
      </c>
      <c r="AZ26" s="378"/>
      <c r="BA26" s="378"/>
      <c r="BB26" s="378"/>
      <c r="BC26" s="378"/>
      <c r="BD26" s="378"/>
      <c r="BE26" s="378"/>
      <c r="BF26" s="378"/>
      <c r="BG26" s="378"/>
      <c r="BH26" s="378"/>
      <c r="BI26" s="378"/>
      <c r="BJ26" s="378"/>
      <c r="BK26" s="378"/>
      <c r="BL26" s="378"/>
      <c r="BM26" s="459"/>
      <c r="BN26" s="418" t="s">
        <v>138</v>
      </c>
      <c r="BO26" s="419"/>
      <c r="BP26" s="419"/>
      <c r="BQ26" s="419"/>
      <c r="BR26" s="419"/>
      <c r="BS26" s="419"/>
      <c r="BT26" s="419"/>
      <c r="BU26" s="420"/>
      <c r="BV26" s="418" t="s">
        <v>129</v>
      </c>
      <c r="BW26" s="419"/>
      <c r="BX26" s="419"/>
      <c r="BY26" s="419"/>
      <c r="BZ26" s="419"/>
      <c r="CA26" s="419"/>
      <c r="CB26" s="419"/>
      <c r="CC26" s="420"/>
      <c r="CD26" s="191"/>
      <c r="CE26" s="450"/>
      <c r="CF26" s="450"/>
      <c r="CG26" s="450"/>
      <c r="CH26" s="450"/>
      <c r="CI26" s="450"/>
      <c r="CJ26" s="450"/>
      <c r="CK26" s="450"/>
      <c r="CL26" s="450"/>
      <c r="CM26" s="450"/>
      <c r="CN26" s="450"/>
      <c r="CO26" s="450"/>
      <c r="CP26" s="450"/>
      <c r="CQ26" s="450"/>
      <c r="CR26" s="450"/>
      <c r="CS26" s="451"/>
      <c r="CT26" s="415"/>
      <c r="CU26" s="416"/>
      <c r="CV26" s="416"/>
      <c r="CW26" s="416"/>
      <c r="CX26" s="416"/>
      <c r="CY26" s="416"/>
      <c r="CZ26" s="416"/>
      <c r="DA26" s="417"/>
      <c r="DB26" s="415"/>
      <c r="DC26" s="416"/>
      <c r="DD26" s="416"/>
      <c r="DE26" s="416"/>
      <c r="DF26" s="416"/>
      <c r="DG26" s="416"/>
      <c r="DH26" s="416"/>
      <c r="DI26" s="417"/>
    </row>
    <row r="27" spans="1:113" ht="18.75" customHeight="1" thickBot="1">
      <c r="A27" s="178"/>
      <c r="B27" s="397"/>
      <c r="C27" s="398"/>
      <c r="D27" s="399"/>
      <c r="E27" s="374" t="s">
        <v>180</v>
      </c>
      <c r="F27" s="375"/>
      <c r="G27" s="375"/>
      <c r="H27" s="375"/>
      <c r="I27" s="375"/>
      <c r="J27" s="375"/>
      <c r="K27" s="376"/>
      <c r="L27" s="371">
        <v>1</v>
      </c>
      <c r="M27" s="372"/>
      <c r="N27" s="372"/>
      <c r="O27" s="372"/>
      <c r="P27" s="373"/>
      <c r="Q27" s="371">
        <v>4370</v>
      </c>
      <c r="R27" s="372"/>
      <c r="S27" s="372"/>
      <c r="T27" s="372"/>
      <c r="U27" s="372"/>
      <c r="V27" s="373"/>
      <c r="W27" s="461"/>
      <c r="X27" s="398"/>
      <c r="Y27" s="399"/>
      <c r="Z27" s="374" t="s">
        <v>181</v>
      </c>
      <c r="AA27" s="375"/>
      <c r="AB27" s="375"/>
      <c r="AC27" s="375"/>
      <c r="AD27" s="375"/>
      <c r="AE27" s="375"/>
      <c r="AF27" s="375"/>
      <c r="AG27" s="376"/>
      <c r="AH27" s="371">
        <v>5</v>
      </c>
      <c r="AI27" s="372"/>
      <c r="AJ27" s="372"/>
      <c r="AK27" s="372"/>
      <c r="AL27" s="373"/>
      <c r="AM27" s="371">
        <v>20625</v>
      </c>
      <c r="AN27" s="372"/>
      <c r="AO27" s="372"/>
      <c r="AP27" s="372"/>
      <c r="AQ27" s="372"/>
      <c r="AR27" s="373"/>
      <c r="AS27" s="371">
        <v>4125</v>
      </c>
      <c r="AT27" s="372"/>
      <c r="AU27" s="372"/>
      <c r="AV27" s="372"/>
      <c r="AW27" s="372"/>
      <c r="AX27" s="431"/>
      <c r="AY27" s="455" t="s">
        <v>182</v>
      </c>
      <c r="AZ27" s="456"/>
      <c r="BA27" s="456"/>
      <c r="BB27" s="456"/>
      <c r="BC27" s="456"/>
      <c r="BD27" s="456"/>
      <c r="BE27" s="456"/>
      <c r="BF27" s="456"/>
      <c r="BG27" s="456"/>
      <c r="BH27" s="456"/>
      <c r="BI27" s="456"/>
      <c r="BJ27" s="456"/>
      <c r="BK27" s="456"/>
      <c r="BL27" s="456"/>
      <c r="BM27" s="457"/>
      <c r="BN27" s="452">
        <v>937000</v>
      </c>
      <c r="BO27" s="453"/>
      <c r="BP27" s="453"/>
      <c r="BQ27" s="453"/>
      <c r="BR27" s="453"/>
      <c r="BS27" s="453"/>
      <c r="BT27" s="453"/>
      <c r="BU27" s="454"/>
      <c r="BV27" s="452">
        <v>936200</v>
      </c>
      <c r="BW27" s="453"/>
      <c r="BX27" s="453"/>
      <c r="BY27" s="453"/>
      <c r="BZ27" s="453"/>
      <c r="CA27" s="453"/>
      <c r="CB27" s="453"/>
      <c r="CC27" s="454"/>
      <c r="CD27" s="193"/>
      <c r="CE27" s="450"/>
      <c r="CF27" s="450"/>
      <c r="CG27" s="450"/>
      <c r="CH27" s="450"/>
      <c r="CI27" s="450"/>
      <c r="CJ27" s="450"/>
      <c r="CK27" s="450"/>
      <c r="CL27" s="450"/>
      <c r="CM27" s="450"/>
      <c r="CN27" s="450"/>
      <c r="CO27" s="450"/>
      <c r="CP27" s="450"/>
      <c r="CQ27" s="450"/>
      <c r="CR27" s="450"/>
      <c r="CS27" s="451"/>
      <c r="CT27" s="415"/>
      <c r="CU27" s="416"/>
      <c r="CV27" s="416"/>
      <c r="CW27" s="416"/>
      <c r="CX27" s="416"/>
      <c r="CY27" s="416"/>
      <c r="CZ27" s="416"/>
      <c r="DA27" s="417"/>
      <c r="DB27" s="415"/>
      <c r="DC27" s="416"/>
      <c r="DD27" s="416"/>
      <c r="DE27" s="416"/>
      <c r="DF27" s="416"/>
      <c r="DG27" s="416"/>
      <c r="DH27" s="416"/>
      <c r="DI27" s="417"/>
    </row>
    <row r="28" spans="1:113" ht="18.75" customHeight="1">
      <c r="A28" s="178"/>
      <c r="B28" s="397"/>
      <c r="C28" s="398"/>
      <c r="D28" s="399"/>
      <c r="E28" s="374" t="s">
        <v>183</v>
      </c>
      <c r="F28" s="375"/>
      <c r="G28" s="375"/>
      <c r="H28" s="375"/>
      <c r="I28" s="375"/>
      <c r="J28" s="375"/>
      <c r="K28" s="376"/>
      <c r="L28" s="371">
        <v>1</v>
      </c>
      <c r="M28" s="372"/>
      <c r="N28" s="372"/>
      <c r="O28" s="372"/>
      <c r="P28" s="373"/>
      <c r="Q28" s="371">
        <v>3730</v>
      </c>
      <c r="R28" s="372"/>
      <c r="S28" s="372"/>
      <c r="T28" s="372"/>
      <c r="U28" s="372"/>
      <c r="V28" s="373"/>
      <c r="W28" s="461"/>
      <c r="X28" s="398"/>
      <c r="Y28" s="399"/>
      <c r="Z28" s="374" t="s">
        <v>184</v>
      </c>
      <c r="AA28" s="375"/>
      <c r="AB28" s="375"/>
      <c r="AC28" s="375"/>
      <c r="AD28" s="375"/>
      <c r="AE28" s="375"/>
      <c r="AF28" s="375"/>
      <c r="AG28" s="376"/>
      <c r="AH28" s="371" t="s">
        <v>138</v>
      </c>
      <c r="AI28" s="372"/>
      <c r="AJ28" s="372"/>
      <c r="AK28" s="372"/>
      <c r="AL28" s="373"/>
      <c r="AM28" s="371" t="s">
        <v>138</v>
      </c>
      <c r="AN28" s="372"/>
      <c r="AO28" s="372"/>
      <c r="AP28" s="372"/>
      <c r="AQ28" s="372"/>
      <c r="AR28" s="373"/>
      <c r="AS28" s="371" t="s">
        <v>138</v>
      </c>
      <c r="AT28" s="372"/>
      <c r="AU28" s="372"/>
      <c r="AV28" s="372"/>
      <c r="AW28" s="372"/>
      <c r="AX28" s="431"/>
      <c r="AY28" s="435" t="s">
        <v>185</v>
      </c>
      <c r="AZ28" s="436"/>
      <c r="BA28" s="436"/>
      <c r="BB28" s="437"/>
      <c r="BC28" s="444" t="s">
        <v>47</v>
      </c>
      <c r="BD28" s="445"/>
      <c r="BE28" s="445"/>
      <c r="BF28" s="445"/>
      <c r="BG28" s="445"/>
      <c r="BH28" s="445"/>
      <c r="BI28" s="445"/>
      <c r="BJ28" s="445"/>
      <c r="BK28" s="445"/>
      <c r="BL28" s="445"/>
      <c r="BM28" s="446"/>
      <c r="BN28" s="447">
        <v>4380100</v>
      </c>
      <c r="BO28" s="448"/>
      <c r="BP28" s="448"/>
      <c r="BQ28" s="448"/>
      <c r="BR28" s="448"/>
      <c r="BS28" s="448"/>
      <c r="BT28" s="448"/>
      <c r="BU28" s="449"/>
      <c r="BV28" s="447">
        <v>4378000</v>
      </c>
      <c r="BW28" s="448"/>
      <c r="BX28" s="448"/>
      <c r="BY28" s="448"/>
      <c r="BZ28" s="448"/>
      <c r="CA28" s="448"/>
      <c r="CB28" s="448"/>
      <c r="CC28" s="449"/>
      <c r="CD28" s="191"/>
      <c r="CE28" s="450"/>
      <c r="CF28" s="450"/>
      <c r="CG28" s="450"/>
      <c r="CH28" s="450"/>
      <c r="CI28" s="450"/>
      <c r="CJ28" s="450"/>
      <c r="CK28" s="450"/>
      <c r="CL28" s="450"/>
      <c r="CM28" s="450"/>
      <c r="CN28" s="450"/>
      <c r="CO28" s="450"/>
      <c r="CP28" s="450"/>
      <c r="CQ28" s="450"/>
      <c r="CR28" s="450"/>
      <c r="CS28" s="451"/>
      <c r="CT28" s="415"/>
      <c r="CU28" s="416"/>
      <c r="CV28" s="416"/>
      <c r="CW28" s="416"/>
      <c r="CX28" s="416"/>
      <c r="CY28" s="416"/>
      <c r="CZ28" s="416"/>
      <c r="DA28" s="417"/>
      <c r="DB28" s="415"/>
      <c r="DC28" s="416"/>
      <c r="DD28" s="416"/>
      <c r="DE28" s="416"/>
      <c r="DF28" s="416"/>
      <c r="DG28" s="416"/>
      <c r="DH28" s="416"/>
      <c r="DI28" s="417"/>
    </row>
    <row r="29" spans="1:113" ht="18.75" customHeight="1">
      <c r="A29" s="178"/>
      <c r="B29" s="397"/>
      <c r="C29" s="398"/>
      <c r="D29" s="399"/>
      <c r="E29" s="374" t="s">
        <v>186</v>
      </c>
      <c r="F29" s="375"/>
      <c r="G29" s="375"/>
      <c r="H29" s="375"/>
      <c r="I29" s="375"/>
      <c r="J29" s="375"/>
      <c r="K29" s="376"/>
      <c r="L29" s="371">
        <v>22</v>
      </c>
      <c r="M29" s="372"/>
      <c r="N29" s="372"/>
      <c r="O29" s="372"/>
      <c r="P29" s="373"/>
      <c r="Q29" s="371">
        <v>3540</v>
      </c>
      <c r="R29" s="372"/>
      <c r="S29" s="372"/>
      <c r="T29" s="372"/>
      <c r="U29" s="372"/>
      <c r="V29" s="373"/>
      <c r="W29" s="462"/>
      <c r="X29" s="463"/>
      <c r="Y29" s="464"/>
      <c r="Z29" s="374" t="s">
        <v>187</v>
      </c>
      <c r="AA29" s="375"/>
      <c r="AB29" s="375"/>
      <c r="AC29" s="375"/>
      <c r="AD29" s="375"/>
      <c r="AE29" s="375"/>
      <c r="AF29" s="375"/>
      <c r="AG29" s="376"/>
      <c r="AH29" s="371">
        <v>561</v>
      </c>
      <c r="AI29" s="372"/>
      <c r="AJ29" s="372"/>
      <c r="AK29" s="372"/>
      <c r="AL29" s="373"/>
      <c r="AM29" s="371">
        <v>1745893</v>
      </c>
      <c r="AN29" s="372"/>
      <c r="AO29" s="372"/>
      <c r="AP29" s="372"/>
      <c r="AQ29" s="372"/>
      <c r="AR29" s="373"/>
      <c r="AS29" s="371">
        <v>3112</v>
      </c>
      <c r="AT29" s="372"/>
      <c r="AU29" s="372"/>
      <c r="AV29" s="372"/>
      <c r="AW29" s="372"/>
      <c r="AX29" s="431"/>
      <c r="AY29" s="438"/>
      <c r="AZ29" s="439"/>
      <c r="BA29" s="439"/>
      <c r="BB29" s="440"/>
      <c r="BC29" s="432" t="s">
        <v>188</v>
      </c>
      <c r="BD29" s="433"/>
      <c r="BE29" s="433"/>
      <c r="BF29" s="433"/>
      <c r="BG29" s="433"/>
      <c r="BH29" s="433"/>
      <c r="BI29" s="433"/>
      <c r="BJ29" s="433"/>
      <c r="BK29" s="433"/>
      <c r="BL29" s="433"/>
      <c r="BM29" s="434"/>
      <c r="BN29" s="418">
        <v>2251900</v>
      </c>
      <c r="BO29" s="419"/>
      <c r="BP29" s="419"/>
      <c r="BQ29" s="419"/>
      <c r="BR29" s="419"/>
      <c r="BS29" s="419"/>
      <c r="BT29" s="419"/>
      <c r="BU29" s="420"/>
      <c r="BV29" s="418">
        <v>1930200</v>
      </c>
      <c r="BW29" s="419"/>
      <c r="BX29" s="419"/>
      <c r="BY29" s="419"/>
      <c r="BZ29" s="419"/>
      <c r="CA29" s="419"/>
      <c r="CB29" s="419"/>
      <c r="CC29" s="420"/>
      <c r="CD29" s="193"/>
      <c r="CE29" s="450"/>
      <c r="CF29" s="450"/>
      <c r="CG29" s="450"/>
      <c r="CH29" s="450"/>
      <c r="CI29" s="450"/>
      <c r="CJ29" s="450"/>
      <c r="CK29" s="450"/>
      <c r="CL29" s="450"/>
      <c r="CM29" s="450"/>
      <c r="CN29" s="450"/>
      <c r="CO29" s="450"/>
      <c r="CP29" s="450"/>
      <c r="CQ29" s="450"/>
      <c r="CR29" s="450"/>
      <c r="CS29" s="451"/>
      <c r="CT29" s="415"/>
      <c r="CU29" s="416"/>
      <c r="CV29" s="416"/>
      <c r="CW29" s="416"/>
      <c r="CX29" s="416"/>
      <c r="CY29" s="416"/>
      <c r="CZ29" s="416"/>
      <c r="DA29" s="417"/>
      <c r="DB29" s="415"/>
      <c r="DC29" s="416"/>
      <c r="DD29" s="416"/>
      <c r="DE29" s="416"/>
      <c r="DF29" s="416"/>
      <c r="DG29" s="416"/>
      <c r="DH29" s="416"/>
      <c r="DI29" s="417"/>
    </row>
    <row r="30" spans="1:113" ht="18.75" customHeight="1" thickBot="1">
      <c r="A30" s="178"/>
      <c r="B30" s="400"/>
      <c r="C30" s="401"/>
      <c r="D30" s="402"/>
      <c r="E30" s="379"/>
      <c r="F30" s="380"/>
      <c r="G30" s="380"/>
      <c r="H30" s="380"/>
      <c r="I30" s="380"/>
      <c r="J30" s="380"/>
      <c r="K30" s="381"/>
      <c r="L30" s="382"/>
      <c r="M30" s="383"/>
      <c r="N30" s="383"/>
      <c r="O30" s="383"/>
      <c r="P30" s="384"/>
      <c r="Q30" s="382"/>
      <c r="R30" s="383"/>
      <c r="S30" s="383"/>
      <c r="T30" s="383"/>
      <c r="U30" s="383"/>
      <c r="V30" s="384"/>
      <c r="W30" s="385" t="s">
        <v>189</v>
      </c>
      <c r="X30" s="386"/>
      <c r="Y30" s="386"/>
      <c r="Z30" s="386"/>
      <c r="AA30" s="386"/>
      <c r="AB30" s="386"/>
      <c r="AC30" s="386"/>
      <c r="AD30" s="386"/>
      <c r="AE30" s="386"/>
      <c r="AF30" s="386"/>
      <c r="AG30" s="387"/>
      <c r="AH30" s="388">
        <v>94.6</v>
      </c>
      <c r="AI30" s="389"/>
      <c r="AJ30" s="389"/>
      <c r="AK30" s="389"/>
      <c r="AL30" s="389"/>
      <c r="AM30" s="389"/>
      <c r="AN30" s="389"/>
      <c r="AO30" s="389"/>
      <c r="AP30" s="389"/>
      <c r="AQ30" s="389"/>
      <c r="AR30" s="389"/>
      <c r="AS30" s="389"/>
      <c r="AT30" s="389"/>
      <c r="AU30" s="389"/>
      <c r="AV30" s="389"/>
      <c r="AW30" s="389"/>
      <c r="AX30" s="390"/>
      <c r="AY30" s="441"/>
      <c r="AZ30" s="442"/>
      <c r="BA30" s="442"/>
      <c r="BB30" s="443"/>
      <c r="BC30" s="391" t="s">
        <v>49</v>
      </c>
      <c r="BD30" s="392"/>
      <c r="BE30" s="392"/>
      <c r="BF30" s="392"/>
      <c r="BG30" s="392"/>
      <c r="BH30" s="392"/>
      <c r="BI30" s="392"/>
      <c r="BJ30" s="392"/>
      <c r="BK30" s="392"/>
      <c r="BL30" s="392"/>
      <c r="BM30" s="393"/>
      <c r="BN30" s="452">
        <v>10856984</v>
      </c>
      <c r="BO30" s="453"/>
      <c r="BP30" s="453"/>
      <c r="BQ30" s="453"/>
      <c r="BR30" s="453"/>
      <c r="BS30" s="453"/>
      <c r="BT30" s="453"/>
      <c r="BU30" s="454"/>
      <c r="BV30" s="452">
        <v>8411383</v>
      </c>
      <c r="BW30" s="453"/>
      <c r="BX30" s="453"/>
      <c r="BY30" s="453"/>
      <c r="BZ30" s="453"/>
      <c r="CA30" s="453"/>
      <c r="CB30" s="453"/>
      <c r="CC30" s="45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377" t="s">
        <v>190</v>
      </c>
      <c r="D32" s="377"/>
      <c r="E32" s="377"/>
      <c r="F32" s="377"/>
      <c r="G32" s="377"/>
      <c r="H32" s="377"/>
      <c r="I32" s="377"/>
      <c r="J32" s="377"/>
      <c r="K32" s="377"/>
      <c r="L32" s="377"/>
      <c r="M32" s="377"/>
      <c r="N32" s="377"/>
      <c r="O32" s="377"/>
      <c r="P32" s="377"/>
      <c r="Q32" s="377"/>
      <c r="R32" s="377"/>
      <c r="S32" s="377"/>
      <c r="U32" s="378" t="s">
        <v>191</v>
      </c>
      <c r="V32" s="378"/>
      <c r="W32" s="378"/>
      <c r="X32" s="378"/>
      <c r="Y32" s="378"/>
      <c r="Z32" s="378"/>
      <c r="AA32" s="378"/>
      <c r="AB32" s="378"/>
      <c r="AC32" s="378"/>
      <c r="AD32" s="378"/>
      <c r="AE32" s="378"/>
      <c r="AF32" s="378"/>
      <c r="AG32" s="378"/>
      <c r="AH32" s="378"/>
      <c r="AI32" s="378"/>
      <c r="AJ32" s="378"/>
      <c r="AK32" s="378"/>
      <c r="AM32" s="378" t="s">
        <v>192</v>
      </c>
      <c r="AN32" s="378"/>
      <c r="AO32" s="378"/>
      <c r="AP32" s="378"/>
      <c r="AQ32" s="378"/>
      <c r="AR32" s="378"/>
      <c r="AS32" s="378"/>
      <c r="AT32" s="378"/>
      <c r="AU32" s="378"/>
      <c r="AV32" s="378"/>
      <c r="AW32" s="378"/>
      <c r="AX32" s="378"/>
      <c r="AY32" s="378"/>
      <c r="AZ32" s="378"/>
      <c r="BA32" s="378"/>
      <c r="BB32" s="378"/>
      <c r="BC32" s="378"/>
      <c r="BE32" s="378" t="s">
        <v>193</v>
      </c>
      <c r="BF32" s="378"/>
      <c r="BG32" s="378"/>
      <c r="BH32" s="378"/>
      <c r="BI32" s="378"/>
      <c r="BJ32" s="378"/>
      <c r="BK32" s="378"/>
      <c r="BL32" s="378"/>
      <c r="BM32" s="378"/>
      <c r="BN32" s="378"/>
      <c r="BO32" s="378"/>
      <c r="BP32" s="378"/>
      <c r="BQ32" s="378"/>
      <c r="BR32" s="378"/>
      <c r="BS32" s="378"/>
      <c r="BT32" s="378"/>
      <c r="BU32" s="378"/>
      <c r="BW32" s="378" t="s">
        <v>194</v>
      </c>
      <c r="BX32" s="378"/>
      <c r="BY32" s="378"/>
      <c r="BZ32" s="378"/>
      <c r="CA32" s="378"/>
      <c r="CB32" s="378"/>
      <c r="CC32" s="378"/>
      <c r="CD32" s="378"/>
      <c r="CE32" s="378"/>
      <c r="CF32" s="378"/>
      <c r="CG32" s="378"/>
      <c r="CH32" s="378"/>
      <c r="CI32" s="378"/>
      <c r="CJ32" s="378"/>
      <c r="CK32" s="378"/>
      <c r="CL32" s="378"/>
      <c r="CM32" s="378"/>
      <c r="CO32" s="378" t="s">
        <v>195</v>
      </c>
      <c r="CP32" s="378"/>
      <c r="CQ32" s="378"/>
      <c r="CR32" s="378"/>
      <c r="CS32" s="378"/>
      <c r="CT32" s="378"/>
      <c r="CU32" s="378"/>
      <c r="CV32" s="378"/>
      <c r="CW32" s="378"/>
      <c r="CX32" s="378"/>
      <c r="CY32" s="378"/>
      <c r="CZ32" s="378"/>
      <c r="DA32" s="378"/>
      <c r="DB32" s="378"/>
      <c r="DC32" s="378"/>
      <c r="DD32" s="378"/>
      <c r="DE32" s="378"/>
      <c r="DI32" s="201"/>
    </row>
    <row r="33" spans="1:113" ht="13.5" customHeight="1">
      <c r="A33" s="178"/>
      <c r="B33" s="202"/>
      <c r="C33" s="370" t="s">
        <v>196</v>
      </c>
      <c r="D33" s="370"/>
      <c r="E33" s="369" t="s">
        <v>197</v>
      </c>
      <c r="F33" s="369"/>
      <c r="G33" s="369"/>
      <c r="H33" s="369"/>
      <c r="I33" s="369"/>
      <c r="J33" s="369"/>
      <c r="K33" s="369"/>
      <c r="L33" s="369"/>
      <c r="M33" s="369"/>
      <c r="N33" s="369"/>
      <c r="O33" s="369"/>
      <c r="P33" s="369"/>
      <c r="Q33" s="369"/>
      <c r="R33" s="369"/>
      <c r="S33" s="369"/>
      <c r="T33" s="203"/>
      <c r="U33" s="370" t="s">
        <v>196</v>
      </c>
      <c r="V33" s="370"/>
      <c r="W33" s="369" t="s">
        <v>197</v>
      </c>
      <c r="X33" s="369"/>
      <c r="Y33" s="369"/>
      <c r="Z33" s="369"/>
      <c r="AA33" s="369"/>
      <c r="AB33" s="369"/>
      <c r="AC33" s="369"/>
      <c r="AD33" s="369"/>
      <c r="AE33" s="369"/>
      <c r="AF33" s="369"/>
      <c r="AG33" s="369"/>
      <c r="AH33" s="369"/>
      <c r="AI33" s="369"/>
      <c r="AJ33" s="369"/>
      <c r="AK33" s="369"/>
      <c r="AL33" s="203"/>
      <c r="AM33" s="370" t="s">
        <v>198</v>
      </c>
      <c r="AN33" s="370"/>
      <c r="AO33" s="369" t="s">
        <v>197</v>
      </c>
      <c r="AP33" s="369"/>
      <c r="AQ33" s="369"/>
      <c r="AR33" s="369"/>
      <c r="AS33" s="369"/>
      <c r="AT33" s="369"/>
      <c r="AU33" s="369"/>
      <c r="AV33" s="369"/>
      <c r="AW33" s="369"/>
      <c r="AX33" s="369"/>
      <c r="AY33" s="369"/>
      <c r="AZ33" s="369"/>
      <c r="BA33" s="369"/>
      <c r="BB33" s="369"/>
      <c r="BC33" s="369"/>
      <c r="BD33" s="204"/>
      <c r="BE33" s="369" t="s">
        <v>199</v>
      </c>
      <c r="BF33" s="369"/>
      <c r="BG33" s="369" t="s">
        <v>200</v>
      </c>
      <c r="BH33" s="369"/>
      <c r="BI33" s="369"/>
      <c r="BJ33" s="369"/>
      <c r="BK33" s="369"/>
      <c r="BL33" s="369"/>
      <c r="BM33" s="369"/>
      <c r="BN33" s="369"/>
      <c r="BO33" s="369"/>
      <c r="BP33" s="369"/>
      <c r="BQ33" s="369"/>
      <c r="BR33" s="369"/>
      <c r="BS33" s="369"/>
      <c r="BT33" s="369"/>
      <c r="BU33" s="369"/>
      <c r="BV33" s="204"/>
      <c r="BW33" s="370" t="s">
        <v>199</v>
      </c>
      <c r="BX33" s="370"/>
      <c r="BY33" s="369" t="s">
        <v>201</v>
      </c>
      <c r="BZ33" s="369"/>
      <c r="CA33" s="369"/>
      <c r="CB33" s="369"/>
      <c r="CC33" s="369"/>
      <c r="CD33" s="369"/>
      <c r="CE33" s="369"/>
      <c r="CF33" s="369"/>
      <c r="CG33" s="369"/>
      <c r="CH33" s="369"/>
      <c r="CI33" s="369"/>
      <c r="CJ33" s="369"/>
      <c r="CK33" s="369"/>
      <c r="CL33" s="369"/>
      <c r="CM33" s="369"/>
      <c r="CN33" s="203"/>
      <c r="CO33" s="370" t="s">
        <v>196</v>
      </c>
      <c r="CP33" s="370"/>
      <c r="CQ33" s="369" t="s">
        <v>202</v>
      </c>
      <c r="CR33" s="369"/>
      <c r="CS33" s="369"/>
      <c r="CT33" s="369"/>
      <c r="CU33" s="369"/>
      <c r="CV33" s="369"/>
      <c r="CW33" s="369"/>
      <c r="CX33" s="369"/>
      <c r="CY33" s="369"/>
      <c r="CZ33" s="369"/>
      <c r="DA33" s="369"/>
      <c r="DB33" s="369"/>
      <c r="DC33" s="369"/>
      <c r="DD33" s="369"/>
      <c r="DE33" s="369"/>
      <c r="DF33" s="203"/>
      <c r="DG33" s="368" t="s">
        <v>203</v>
      </c>
      <c r="DH33" s="368"/>
      <c r="DI33" s="205"/>
    </row>
    <row r="34" spans="1:113" ht="32.25" customHeight="1">
      <c r="A34" s="178"/>
      <c r="B34" s="202"/>
      <c r="C34" s="366">
        <f>IF(E34="","",1)</f>
        <v>1</v>
      </c>
      <c r="D34" s="366"/>
      <c r="E34" s="367" t="str">
        <f>IF('各会計、関係団体の財政状況及び健全化判断比率'!B7="","",'各会計、関係団体の財政状況及び健全化判断比率'!B7)</f>
        <v>一般会計</v>
      </c>
      <c r="F34" s="367"/>
      <c r="G34" s="367"/>
      <c r="H34" s="367"/>
      <c r="I34" s="367"/>
      <c r="J34" s="367"/>
      <c r="K34" s="367"/>
      <c r="L34" s="367"/>
      <c r="M34" s="367"/>
      <c r="N34" s="367"/>
      <c r="O34" s="367"/>
      <c r="P34" s="367"/>
      <c r="Q34" s="367"/>
      <c r="R34" s="367"/>
      <c r="S34" s="367"/>
      <c r="T34" s="178"/>
      <c r="U34" s="366">
        <f>IF(W34="","",MAX(C34:D43)+1)</f>
        <v>4</v>
      </c>
      <c r="V34" s="366"/>
      <c r="W34" s="367" t="str">
        <f>IF('各会計、関係団体の財政状況及び健全化判断比率'!B28="","",'各会計、関係団体の財政状況及び健全化判断比率'!B28)</f>
        <v>国民健康保険（事業勘定）特別会計</v>
      </c>
      <c r="X34" s="367"/>
      <c r="Y34" s="367"/>
      <c r="Z34" s="367"/>
      <c r="AA34" s="367"/>
      <c r="AB34" s="367"/>
      <c r="AC34" s="367"/>
      <c r="AD34" s="367"/>
      <c r="AE34" s="367"/>
      <c r="AF34" s="367"/>
      <c r="AG34" s="367"/>
      <c r="AH34" s="367"/>
      <c r="AI34" s="367"/>
      <c r="AJ34" s="367"/>
      <c r="AK34" s="367"/>
      <c r="AL34" s="178"/>
      <c r="AM34" s="366">
        <f>IF(AO34="","",MAX(C34:D43,U34:V43)+1)</f>
        <v>9</v>
      </c>
      <c r="AN34" s="366"/>
      <c r="AO34" s="367" t="str">
        <f>IF('各会計、関係団体の財政状況及び健全化判断比率'!B33="","",'各会計、関係団体の財政状況及び健全化判断比率'!B33)</f>
        <v>水道事業会計</v>
      </c>
      <c r="AP34" s="367"/>
      <c r="AQ34" s="367"/>
      <c r="AR34" s="367"/>
      <c r="AS34" s="367"/>
      <c r="AT34" s="367"/>
      <c r="AU34" s="367"/>
      <c r="AV34" s="367"/>
      <c r="AW34" s="367"/>
      <c r="AX34" s="367"/>
      <c r="AY34" s="367"/>
      <c r="AZ34" s="367"/>
      <c r="BA34" s="367"/>
      <c r="BB34" s="367"/>
      <c r="BC34" s="367"/>
      <c r="BD34" s="178"/>
      <c r="BE34" s="366">
        <f>IF(BG34="","",MAX(C34:D43,U34:V43,AM34:AN43)+1)</f>
        <v>13</v>
      </c>
      <c r="BF34" s="366"/>
      <c r="BG34" s="367" t="str">
        <f>IF('各会計、関係団体の財政状況及び健全化判断比率'!B37="","",'各会計、関係団体の財政状況及び健全化判断比率'!B37)</f>
        <v>小規模下水道事業特別会計</v>
      </c>
      <c r="BH34" s="367"/>
      <c r="BI34" s="367"/>
      <c r="BJ34" s="367"/>
      <c r="BK34" s="367"/>
      <c r="BL34" s="367"/>
      <c r="BM34" s="367"/>
      <c r="BN34" s="367"/>
      <c r="BO34" s="367"/>
      <c r="BP34" s="367"/>
      <c r="BQ34" s="367"/>
      <c r="BR34" s="367"/>
      <c r="BS34" s="367"/>
      <c r="BT34" s="367"/>
      <c r="BU34" s="367"/>
      <c r="BV34" s="178"/>
      <c r="BW34" s="366">
        <f>IF(BY34="","",MAX(C34:D43,U34:V43,AM34:AN43,BE34:BF43)+1)</f>
        <v>14</v>
      </c>
      <c r="BX34" s="366"/>
      <c r="BY34" s="367" t="str">
        <f>IF('各会計、関係団体の財政状況及び健全化判断比率'!B68="","",'各会計、関係団体の財政状況及び健全化判断比率'!B68)</f>
        <v>宇和島地区広域事務組合（一般会計）</v>
      </c>
      <c r="BZ34" s="367"/>
      <c r="CA34" s="367"/>
      <c r="CB34" s="367"/>
      <c r="CC34" s="367"/>
      <c r="CD34" s="367"/>
      <c r="CE34" s="367"/>
      <c r="CF34" s="367"/>
      <c r="CG34" s="367"/>
      <c r="CH34" s="367"/>
      <c r="CI34" s="367"/>
      <c r="CJ34" s="367"/>
      <c r="CK34" s="367"/>
      <c r="CL34" s="367"/>
      <c r="CM34" s="367"/>
      <c r="CN34" s="178"/>
      <c r="CO34" s="366">
        <f>IF(CQ34="","",MAX(C34:D43,U34:V43,AM34:AN43,BE34:BF43,BW34:BX43)+1)</f>
        <v>21</v>
      </c>
      <c r="CP34" s="366"/>
      <c r="CQ34" s="367" t="str">
        <f>IF('各会計、関係団体の財政状況及び健全化判断比率'!BS7="","",'各会計、関係団体の財政状況及び健全化判断比率'!BS7)</f>
        <v>うわじま産業振興公社</v>
      </c>
      <c r="CR34" s="367"/>
      <c r="CS34" s="367"/>
      <c r="CT34" s="367"/>
      <c r="CU34" s="367"/>
      <c r="CV34" s="367"/>
      <c r="CW34" s="367"/>
      <c r="CX34" s="367"/>
      <c r="CY34" s="367"/>
      <c r="CZ34" s="367"/>
      <c r="DA34" s="367"/>
      <c r="DB34" s="367"/>
      <c r="DC34" s="367"/>
      <c r="DD34" s="367"/>
      <c r="DE34" s="367"/>
      <c r="DG34" s="364" t="str">
        <f>IF('各会計、関係団体の財政状況及び健全化判断比率'!BR7="","",'各会計、関係団体の財政状況及び健全化判断比率'!BR7)</f>
        <v/>
      </c>
      <c r="DH34" s="364"/>
      <c r="DI34" s="205"/>
    </row>
    <row r="35" spans="1:113" ht="32.25" customHeight="1">
      <c r="A35" s="178"/>
      <c r="B35" s="202"/>
      <c r="C35" s="366">
        <f>IF(E35="","",C34+1)</f>
        <v>2</v>
      </c>
      <c r="D35" s="366"/>
      <c r="E35" s="367" t="str">
        <f>IF('各会計、関係団体の財政状況及び健全化判断比率'!B8="","",'各会計、関係団体の財政状況及び健全化判断比率'!B8)</f>
        <v>土地取得事業特別会計</v>
      </c>
      <c r="F35" s="367"/>
      <c r="G35" s="367"/>
      <c r="H35" s="367"/>
      <c r="I35" s="367"/>
      <c r="J35" s="367"/>
      <c r="K35" s="367"/>
      <c r="L35" s="367"/>
      <c r="M35" s="367"/>
      <c r="N35" s="367"/>
      <c r="O35" s="367"/>
      <c r="P35" s="367"/>
      <c r="Q35" s="367"/>
      <c r="R35" s="367"/>
      <c r="S35" s="367"/>
      <c r="T35" s="178"/>
      <c r="U35" s="366">
        <f>IF(W35="","",U34+1)</f>
        <v>5</v>
      </c>
      <c r="V35" s="366"/>
      <c r="W35" s="367" t="str">
        <f>IF('各会計、関係団体の財政状況及び健全化判断比率'!B29="","",'各会計、関係団体の財政状況及び健全化判断比率'!B29)</f>
        <v>国民健康保険（直営診療施設勘定）特別会計</v>
      </c>
      <c r="X35" s="367"/>
      <c r="Y35" s="367"/>
      <c r="Z35" s="367"/>
      <c r="AA35" s="367"/>
      <c r="AB35" s="367"/>
      <c r="AC35" s="367"/>
      <c r="AD35" s="367"/>
      <c r="AE35" s="367"/>
      <c r="AF35" s="367"/>
      <c r="AG35" s="367"/>
      <c r="AH35" s="367"/>
      <c r="AI35" s="367"/>
      <c r="AJ35" s="367"/>
      <c r="AK35" s="367"/>
      <c r="AL35" s="178"/>
      <c r="AM35" s="366">
        <f t="shared" ref="AM35:AM43" si="0">IF(AO35="","",AM34+1)</f>
        <v>10</v>
      </c>
      <c r="AN35" s="366"/>
      <c r="AO35" s="367" t="str">
        <f>IF('各会計、関係団体の財政状況及び健全化判断比率'!B34="","",'各会計、関係団体の財政状況及び健全化判断比率'!B34)</f>
        <v>病院事業会計</v>
      </c>
      <c r="AP35" s="367"/>
      <c r="AQ35" s="367"/>
      <c r="AR35" s="367"/>
      <c r="AS35" s="367"/>
      <c r="AT35" s="367"/>
      <c r="AU35" s="367"/>
      <c r="AV35" s="367"/>
      <c r="AW35" s="367"/>
      <c r="AX35" s="367"/>
      <c r="AY35" s="367"/>
      <c r="AZ35" s="367"/>
      <c r="BA35" s="367"/>
      <c r="BB35" s="367"/>
      <c r="BC35" s="367"/>
      <c r="BD35" s="178"/>
      <c r="BE35" s="366" t="str">
        <f t="shared" ref="BE35:BE43" si="1">IF(BG35="","",BE34+1)</f>
        <v/>
      </c>
      <c r="BF35" s="366"/>
      <c r="BG35" s="367"/>
      <c r="BH35" s="367"/>
      <c r="BI35" s="367"/>
      <c r="BJ35" s="367"/>
      <c r="BK35" s="367"/>
      <c r="BL35" s="367"/>
      <c r="BM35" s="367"/>
      <c r="BN35" s="367"/>
      <c r="BO35" s="367"/>
      <c r="BP35" s="367"/>
      <c r="BQ35" s="367"/>
      <c r="BR35" s="367"/>
      <c r="BS35" s="367"/>
      <c r="BT35" s="367"/>
      <c r="BU35" s="367"/>
      <c r="BV35" s="178"/>
      <c r="BW35" s="366">
        <f t="shared" ref="BW35:BW43" si="2">IF(BY35="","",BW34+1)</f>
        <v>15</v>
      </c>
      <c r="BX35" s="366"/>
      <c r="BY35" s="367" t="str">
        <f>IF('各会計、関係団体の財政状況及び健全化判断比率'!B69="","",'各会計、関係団体の財政状況及び健全化判断比率'!B69)</f>
        <v>宇和島地区広域事務組合（介護保険事業特別会計）</v>
      </c>
      <c r="BZ35" s="367"/>
      <c r="CA35" s="367"/>
      <c r="CB35" s="367"/>
      <c r="CC35" s="367"/>
      <c r="CD35" s="367"/>
      <c r="CE35" s="367"/>
      <c r="CF35" s="367"/>
      <c r="CG35" s="367"/>
      <c r="CH35" s="367"/>
      <c r="CI35" s="367"/>
      <c r="CJ35" s="367"/>
      <c r="CK35" s="367"/>
      <c r="CL35" s="367"/>
      <c r="CM35" s="367"/>
      <c r="CN35" s="178"/>
      <c r="CO35" s="366">
        <f t="shared" ref="CO35:CO43" si="3">IF(CQ35="","",CO34+1)</f>
        <v>22</v>
      </c>
      <c r="CP35" s="366"/>
      <c r="CQ35" s="367" t="str">
        <f>IF('各会計、関係団体の財政状況及び健全化判断比率'!BS8="","",'各会計、関係団体の財政状況及び健全化判断比率'!BS8)</f>
        <v>愛媛県信用保証協会</v>
      </c>
      <c r="CR35" s="367"/>
      <c r="CS35" s="367"/>
      <c r="CT35" s="367"/>
      <c r="CU35" s="367"/>
      <c r="CV35" s="367"/>
      <c r="CW35" s="367"/>
      <c r="CX35" s="367"/>
      <c r="CY35" s="367"/>
      <c r="CZ35" s="367"/>
      <c r="DA35" s="367"/>
      <c r="DB35" s="367"/>
      <c r="DC35" s="367"/>
      <c r="DD35" s="367"/>
      <c r="DE35" s="367"/>
      <c r="DG35" s="364" t="str">
        <f>IF('各会計、関係団体の財政状況及び健全化判断比率'!BR8="","",'各会計、関係団体の財政状況及び健全化判断比率'!BR8)</f>
        <v>○</v>
      </c>
      <c r="DH35" s="364"/>
      <c r="DI35" s="205"/>
    </row>
    <row r="36" spans="1:113" ht="32.25" customHeight="1">
      <c r="A36" s="178"/>
      <c r="B36" s="202"/>
      <c r="C36" s="366">
        <f>IF(E36="","",C35+1)</f>
        <v>3</v>
      </c>
      <c r="D36" s="366"/>
      <c r="E36" s="367" t="str">
        <f>IF('各会計、関係団体の財政状況及び健全化判断比率'!B9="","",'各会計、関係団体の財政状況及び健全化判断比率'!B9)</f>
        <v>住宅新築資金等貸付事業特別会計</v>
      </c>
      <c r="F36" s="367"/>
      <c r="G36" s="367"/>
      <c r="H36" s="367"/>
      <c r="I36" s="367"/>
      <c r="J36" s="367"/>
      <c r="K36" s="367"/>
      <c r="L36" s="367"/>
      <c r="M36" s="367"/>
      <c r="N36" s="367"/>
      <c r="O36" s="367"/>
      <c r="P36" s="367"/>
      <c r="Q36" s="367"/>
      <c r="R36" s="367"/>
      <c r="S36" s="367"/>
      <c r="T36" s="178"/>
      <c r="U36" s="366">
        <f t="shared" ref="U36:U43" si="4">IF(W36="","",U35+1)</f>
        <v>6</v>
      </c>
      <c r="V36" s="366"/>
      <c r="W36" s="367" t="str">
        <f>IF('各会計、関係団体の財政状況及び健全化判断比率'!B30="","",'各会計、関係団体の財政状況及び健全化判断比率'!B30)</f>
        <v>後期高齢者医療特別会計</v>
      </c>
      <c r="X36" s="367"/>
      <c r="Y36" s="367"/>
      <c r="Z36" s="367"/>
      <c r="AA36" s="367"/>
      <c r="AB36" s="367"/>
      <c r="AC36" s="367"/>
      <c r="AD36" s="367"/>
      <c r="AE36" s="367"/>
      <c r="AF36" s="367"/>
      <c r="AG36" s="367"/>
      <c r="AH36" s="367"/>
      <c r="AI36" s="367"/>
      <c r="AJ36" s="367"/>
      <c r="AK36" s="367"/>
      <c r="AL36" s="178"/>
      <c r="AM36" s="366">
        <f t="shared" si="0"/>
        <v>11</v>
      </c>
      <c r="AN36" s="366"/>
      <c r="AO36" s="367" t="str">
        <f>IF('各会計、関係団体の財政状況及び健全化判断比率'!B35="","",'各会計、関係団体の財政状況及び健全化判断比率'!B35)</f>
        <v>介護老人保健施設事業会計</v>
      </c>
      <c r="AP36" s="367"/>
      <c r="AQ36" s="367"/>
      <c r="AR36" s="367"/>
      <c r="AS36" s="367"/>
      <c r="AT36" s="367"/>
      <c r="AU36" s="367"/>
      <c r="AV36" s="367"/>
      <c r="AW36" s="367"/>
      <c r="AX36" s="367"/>
      <c r="AY36" s="367"/>
      <c r="AZ36" s="367"/>
      <c r="BA36" s="367"/>
      <c r="BB36" s="367"/>
      <c r="BC36" s="367"/>
      <c r="BD36" s="178"/>
      <c r="BE36" s="366" t="str">
        <f t="shared" si="1"/>
        <v/>
      </c>
      <c r="BF36" s="366"/>
      <c r="BG36" s="367"/>
      <c r="BH36" s="367"/>
      <c r="BI36" s="367"/>
      <c r="BJ36" s="367"/>
      <c r="BK36" s="367"/>
      <c r="BL36" s="367"/>
      <c r="BM36" s="367"/>
      <c r="BN36" s="367"/>
      <c r="BO36" s="367"/>
      <c r="BP36" s="367"/>
      <c r="BQ36" s="367"/>
      <c r="BR36" s="367"/>
      <c r="BS36" s="367"/>
      <c r="BT36" s="367"/>
      <c r="BU36" s="367"/>
      <c r="BV36" s="178"/>
      <c r="BW36" s="366">
        <f t="shared" si="2"/>
        <v>16</v>
      </c>
      <c r="BX36" s="366"/>
      <c r="BY36" s="367" t="str">
        <f>IF('各会計、関係団体の財政状況及び健全化判断比率'!B70="","",'各会計、関係団体の財政状況及び健全化判断比率'!B70)</f>
        <v>南予水道企業団</v>
      </c>
      <c r="BZ36" s="367"/>
      <c r="CA36" s="367"/>
      <c r="CB36" s="367"/>
      <c r="CC36" s="367"/>
      <c r="CD36" s="367"/>
      <c r="CE36" s="367"/>
      <c r="CF36" s="367"/>
      <c r="CG36" s="367"/>
      <c r="CH36" s="367"/>
      <c r="CI36" s="367"/>
      <c r="CJ36" s="367"/>
      <c r="CK36" s="367"/>
      <c r="CL36" s="367"/>
      <c r="CM36" s="367"/>
      <c r="CN36" s="178"/>
      <c r="CO36" s="366" t="str">
        <f t="shared" si="3"/>
        <v/>
      </c>
      <c r="CP36" s="366"/>
      <c r="CQ36" s="367" t="str">
        <f>IF('各会計、関係団体の財政状況及び健全化判断比率'!BS9="","",'各会計、関係団体の財政状況及び健全化判断比率'!BS9)</f>
        <v/>
      </c>
      <c r="CR36" s="367"/>
      <c r="CS36" s="367"/>
      <c r="CT36" s="367"/>
      <c r="CU36" s="367"/>
      <c r="CV36" s="367"/>
      <c r="CW36" s="367"/>
      <c r="CX36" s="367"/>
      <c r="CY36" s="367"/>
      <c r="CZ36" s="367"/>
      <c r="DA36" s="367"/>
      <c r="DB36" s="367"/>
      <c r="DC36" s="367"/>
      <c r="DD36" s="367"/>
      <c r="DE36" s="367"/>
      <c r="DG36" s="364" t="str">
        <f>IF('各会計、関係団体の財政状況及び健全化判断比率'!BR9="","",'各会計、関係団体の財政状況及び健全化判断比率'!BR9)</f>
        <v/>
      </c>
      <c r="DH36" s="364"/>
      <c r="DI36" s="205"/>
    </row>
    <row r="37" spans="1:113" ht="32.25" customHeight="1">
      <c r="A37" s="178"/>
      <c r="B37" s="202"/>
      <c r="C37" s="366" t="str">
        <f>IF(E37="","",C36+1)</f>
        <v/>
      </c>
      <c r="D37" s="366"/>
      <c r="E37" s="367" t="str">
        <f>IF('各会計、関係団体の財政状況及び健全化判断比率'!B10="","",'各会計、関係団体の財政状況及び健全化判断比率'!B10)</f>
        <v/>
      </c>
      <c r="F37" s="367"/>
      <c r="G37" s="367"/>
      <c r="H37" s="367"/>
      <c r="I37" s="367"/>
      <c r="J37" s="367"/>
      <c r="K37" s="367"/>
      <c r="L37" s="367"/>
      <c r="M37" s="367"/>
      <c r="N37" s="367"/>
      <c r="O37" s="367"/>
      <c r="P37" s="367"/>
      <c r="Q37" s="367"/>
      <c r="R37" s="367"/>
      <c r="S37" s="367"/>
      <c r="T37" s="178"/>
      <c r="U37" s="366">
        <f t="shared" si="4"/>
        <v>7</v>
      </c>
      <c r="V37" s="366"/>
      <c r="W37" s="367" t="str">
        <f>IF('各会計、関係団体の財政状況及び健全化判断比率'!B31="","",'各会計、関係団体の財政状況及び健全化判断比率'!B31)</f>
        <v>介護保険（保険事業勘定）特別会計</v>
      </c>
      <c r="X37" s="367"/>
      <c r="Y37" s="367"/>
      <c r="Z37" s="367"/>
      <c r="AA37" s="367"/>
      <c r="AB37" s="367"/>
      <c r="AC37" s="367"/>
      <c r="AD37" s="367"/>
      <c r="AE37" s="367"/>
      <c r="AF37" s="367"/>
      <c r="AG37" s="367"/>
      <c r="AH37" s="367"/>
      <c r="AI37" s="367"/>
      <c r="AJ37" s="367"/>
      <c r="AK37" s="367"/>
      <c r="AL37" s="178"/>
      <c r="AM37" s="366">
        <f t="shared" si="0"/>
        <v>12</v>
      </c>
      <c r="AN37" s="366"/>
      <c r="AO37" s="367" t="str">
        <f>IF('各会計、関係団体の財政状況及び健全化判断比率'!B36="","",'各会計、関係団体の財政状況及び健全化判断比率'!B36)</f>
        <v>公共下水道事業会計</v>
      </c>
      <c r="AP37" s="367"/>
      <c r="AQ37" s="367"/>
      <c r="AR37" s="367"/>
      <c r="AS37" s="367"/>
      <c r="AT37" s="367"/>
      <c r="AU37" s="367"/>
      <c r="AV37" s="367"/>
      <c r="AW37" s="367"/>
      <c r="AX37" s="367"/>
      <c r="AY37" s="367"/>
      <c r="AZ37" s="367"/>
      <c r="BA37" s="367"/>
      <c r="BB37" s="367"/>
      <c r="BC37" s="367"/>
      <c r="BD37" s="178"/>
      <c r="BE37" s="366" t="str">
        <f t="shared" si="1"/>
        <v/>
      </c>
      <c r="BF37" s="366"/>
      <c r="BG37" s="367"/>
      <c r="BH37" s="367"/>
      <c r="BI37" s="367"/>
      <c r="BJ37" s="367"/>
      <c r="BK37" s="367"/>
      <c r="BL37" s="367"/>
      <c r="BM37" s="367"/>
      <c r="BN37" s="367"/>
      <c r="BO37" s="367"/>
      <c r="BP37" s="367"/>
      <c r="BQ37" s="367"/>
      <c r="BR37" s="367"/>
      <c r="BS37" s="367"/>
      <c r="BT37" s="367"/>
      <c r="BU37" s="367"/>
      <c r="BV37" s="178"/>
      <c r="BW37" s="366">
        <f t="shared" si="2"/>
        <v>17</v>
      </c>
      <c r="BX37" s="366"/>
      <c r="BY37" s="367" t="str">
        <f>IF('各会計、関係団体の財政状況及び健全化判断比率'!B71="","",'各会計、関係団体の財政状況及び健全化判断比率'!B71)</f>
        <v>津島水道企業団</v>
      </c>
      <c r="BZ37" s="367"/>
      <c r="CA37" s="367"/>
      <c r="CB37" s="367"/>
      <c r="CC37" s="367"/>
      <c r="CD37" s="367"/>
      <c r="CE37" s="367"/>
      <c r="CF37" s="367"/>
      <c r="CG37" s="367"/>
      <c r="CH37" s="367"/>
      <c r="CI37" s="367"/>
      <c r="CJ37" s="367"/>
      <c r="CK37" s="367"/>
      <c r="CL37" s="367"/>
      <c r="CM37" s="367"/>
      <c r="CN37" s="178"/>
      <c r="CO37" s="366" t="str">
        <f t="shared" si="3"/>
        <v/>
      </c>
      <c r="CP37" s="366"/>
      <c r="CQ37" s="367" t="str">
        <f>IF('各会計、関係団体の財政状況及び健全化判断比率'!BS10="","",'各会計、関係団体の財政状況及び健全化判断比率'!BS10)</f>
        <v/>
      </c>
      <c r="CR37" s="367"/>
      <c r="CS37" s="367"/>
      <c r="CT37" s="367"/>
      <c r="CU37" s="367"/>
      <c r="CV37" s="367"/>
      <c r="CW37" s="367"/>
      <c r="CX37" s="367"/>
      <c r="CY37" s="367"/>
      <c r="CZ37" s="367"/>
      <c r="DA37" s="367"/>
      <c r="DB37" s="367"/>
      <c r="DC37" s="367"/>
      <c r="DD37" s="367"/>
      <c r="DE37" s="367"/>
      <c r="DG37" s="364" t="str">
        <f>IF('各会計、関係団体の財政状況及び健全化判断比率'!BR10="","",'各会計、関係団体の財政状況及び健全化判断比率'!BR10)</f>
        <v/>
      </c>
      <c r="DH37" s="364"/>
      <c r="DI37" s="205"/>
    </row>
    <row r="38" spans="1:113" ht="32.25" customHeight="1">
      <c r="A38" s="178"/>
      <c r="B38" s="202"/>
      <c r="C38" s="366" t="str">
        <f t="shared" ref="C38:C43" si="5">IF(E38="","",C37+1)</f>
        <v/>
      </c>
      <c r="D38" s="366"/>
      <c r="E38" s="367" t="str">
        <f>IF('各会計、関係団体の財政状況及び健全化判断比率'!B11="","",'各会計、関係団体の財政状況及び健全化判断比率'!B11)</f>
        <v/>
      </c>
      <c r="F38" s="367"/>
      <c r="G38" s="367"/>
      <c r="H38" s="367"/>
      <c r="I38" s="367"/>
      <c r="J38" s="367"/>
      <c r="K38" s="367"/>
      <c r="L38" s="367"/>
      <c r="M38" s="367"/>
      <c r="N38" s="367"/>
      <c r="O38" s="367"/>
      <c r="P38" s="367"/>
      <c r="Q38" s="367"/>
      <c r="R38" s="367"/>
      <c r="S38" s="367"/>
      <c r="T38" s="178"/>
      <c r="U38" s="366">
        <f t="shared" si="4"/>
        <v>8</v>
      </c>
      <c r="V38" s="366"/>
      <c r="W38" s="367" t="str">
        <f>IF('各会計、関係団体の財政状況及び健全化判断比率'!B32="","",'各会計、関係団体の財政状況及び健全化判断比率'!B32)</f>
        <v>介護保険（介護サービス事業勘定）特別会計</v>
      </c>
      <c r="X38" s="367"/>
      <c r="Y38" s="367"/>
      <c r="Z38" s="367"/>
      <c r="AA38" s="367"/>
      <c r="AB38" s="367"/>
      <c r="AC38" s="367"/>
      <c r="AD38" s="367"/>
      <c r="AE38" s="367"/>
      <c r="AF38" s="367"/>
      <c r="AG38" s="367"/>
      <c r="AH38" s="367"/>
      <c r="AI38" s="367"/>
      <c r="AJ38" s="367"/>
      <c r="AK38" s="367"/>
      <c r="AL38" s="178"/>
      <c r="AM38" s="366" t="str">
        <f t="shared" si="0"/>
        <v/>
      </c>
      <c r="AN38" s="366"/>
      <c r="AO38" s="367"/>
      <c r="AP38" s="367"/>
      <c r="AQ38" s="367"/>
      <c r="AR38" s="367"/>
      <c r="AS38" s="367"/>
      <c r="AT38" s="367"/>
      <c r="AU38" s="367"/>
      <c r="AV38" s="367"/>
      <c r="AW38" s="367"/>
      <c r="AX38" s="367"/>
      <c r="AY38" s="367"/>
      <c r="AZ38" s="367"/>
      <c r="BA38" s="367"/>
      <c r="BB38" s="367"/>
      <c r="BC38" s="367"/>
      <c r="BD38" s="178"/>
      <c r="BE38" s="366" t="str">
        <f t="shared" si="1"/>
        <v/>
      </c>
      <c r="BF38" s="366"/>
      <c r="BG38" s="367"/>
      <c r="BH38" s="367"/>
      <c r="BI38" s="367"/>
      <c r="BJ38" s="367"/>
      <c r="BK38" s="367"/>
      <c r="BL38" s="367"/>
      <c r="BM38" s="367"/>
      <c r="BN38" s="367"/>
      <c r="BO38" s="367"/>
      <c r="BP38" s="367"/>
      <c r="BQ38" s="367"/>
      <c r="BR38" s="367"/>
      <c r="BS38" s="367"/>
      <c r="BT38" s="367"/>
      <c r="BU38" s="367"/>
      <c r="BV38" s="178"/>
      <c r="BW38" s="366">
        <f t="shared" si="2"/>
        <v>18</v>
      </c>
      <c r="BX38" s="366"/>
      <c r="BY38" s="367" t="str">
        <f>IF('各会計、関係団体の財政状況及び健全化判断比率'!B72="","",'各会計、関係団体の財政状況及び健全化判断比率'!B72)</f>
        <v>愛媛県後期高齢者医療広域連合（一般会計）</v>
      </c>
      <c r="BZ38" s="367"/>
      <c r="CA38" s="367"/>
      <c r="CB38" s="367"/>
      <c r="CC38" s="367"/>
      <c r="CD38" s="367"/>
      <c r="CE38" s="367"/>
      <c r="CF38" s="367"/>
      <c r="CG38" s="367"/>
      <c r="CH38" s="367"/>
      <c r="CI38" s="367"/>
      <c r="CJ38" s="367"/>
      <c r="CK38" s="367"/>
      <c r="CL38" s="367"/>
      <c r="CM38" s="367"/>
      <c r="CN38" s="178"/>
      <c r="CO38" s="366" t="str">
        <f t="shared" si="3"/>
        <v/>
      </c>
      <c r="CP38" s="366"/>
      <c r="CQ38" s="367" t="str">
        <f>IF('各会計、関係団体の財政状況及び健全化判断比率'!BS11="","",'各会計、関係団体の財政状況及び健全化判断比率'!BS11)</f>
        <v/>
      </c>
      <c r="CR38" s="367"/>
      <c r="CS38" s="367"/>
      <c r="CT38" s="367"/>
      <c r="CU38" s="367"/>
      <c r="CV38" s="367"/>
      <c r="CW38" s="367"/>
      <c r="CX38" s="367"/>
      <c r="CY38" s="367"/>
      <c r="CZ38" s="367"/>
      <c r="DA38" s="367"/>
      <c r="DB38" s="367"/>
      <c r="DC38" s="367"/>
      <c r="DD38" s="367"/>
      <c r="DE38" s="367"/>
      <c r="DG38" s="364" t="str">
        <f>IF('各会計、関係団体の財政状況及び健全化判断比率'!BR11="","",'各会計、関係団体の財政状況及び健全化判断比率'!BR11)</f>
        <v/>
      </c>
      <c r="DH38" s="364"/>
      <c r="DI38" s="205"/>
    </row>
    <row r="39" spans="1:113" ht="32.25" customHeight="1">
      <c r="A39" s="178"/>
      <c r="B39" s="202"/>
      <c r="C39" s="366" t="str">
        <f t="shared" si="5"/>
        <v/>
      </c>
      <c r="D39" s="366"/>
      <c r="E39" s="367" t="str">
        <f>IF('各会計、関係団体の財政状況及び健全化判断比率'!B12="","",'各会計、関係団体の財政状況及び健全化判断比率'!B12)</f>
        <v/>
      </c>
      <c r="F39" s="367"/>
      <c r="G39" s="367"/>
      <c r="H39" s="367"/>
      <c r="I39" s="367"/>
      <c r="J39" s="367"/>
      <c r="K39" s="367"/>
      <c r="L39" s="367"/>
      <c r="M39" s="367"/>
      <c r="N39" s="367"/>
      <c r="O39" s="367"/>
      <c r="P39" s="367"/>
      <c r="Q39" s="367"/>
      <c r="R39" s="367"/>
      <c r="S39" s="367"/>
      <c r="T39" s="178"/>
      <c r="U39" s="366" t="str">
        <f t="shared" si="4"/>
        <v/>
      </c>
      <c r="V39" s="366"/>
      <c r="W39" s="367"/>
      <c r="X39" s="367"/>
      <c r="Y39" s="367"/>
      <c r="Z39" s="367"/>
      <c r="AA39" s="367"/>
      <c r="AB39" s="367"/>
      <c r="AC39" s="367"/>
      <c r="AD39" s="367"/>
      <c r="AE39" s="367"/>
      <c r="AF39" s="367"/>
      <c r="AG39" s="367"/>
      <c r="AH39" s="367"/>
      <c r="AI39" s="367"/>
      <c r="AJ39" s="367"/>
      <c r="AK39" s="367"/>
      <c r="AL39" s="178"/>
      <c r="AM39" s="366" t="str">
        <f t="shared" si="0"/>
        <v/>
      </c>
      <c r="AN39" s="366"/>
      <c r="AO39" s="367"/>
      <c r="AP39" s="367"/>
      <c r="AQ39" s="367"/>
      <c r="AR39" s="367"/>
      <c r="AS39" s="367"/>
      <c r="AT39" s="367"/>
      <c r="AU39" s="367"/>
      <c r="AV39" s="367"/>
      <c r="AW39" s="367"/>
      <c r="AX39" s="367"/>
      <c r="AY39" s="367"/>
      <c r="AZ39" s="367"/>
      <c r="BA39" s="367"/>
      <c r="BB39" s="367"/>
      <c r="BC39" s="367"/>
      <c r="BD39" s="178"/>
      <c r="BE39" s="366" t="str">
        <f t="shared" si="1"/>
        <v/>
      </c>
      <c r="BF39" s="366"/>
      <c r="BG39" s="367"/>
      <c r="BH39" s="367"/>
      <c r="BI39" s="367"/>
      <c r="BJ39" s="367"/>
      <c r="BK39" s="367"/>
      <c r="BL39" s="367"/>
      <c r="BM39" s="367"/>
      <c r="BN39" s="367"/>
      <c r="BO39" s="367"/>
      <c r="BP39" s="367"/>
      <c r="BQ39" s="367"/>
      <c r="BR39" s="367"/>
      <c r="BS39" s="367"/>
      <c r="BT39" s="367"/>
      <c r="BU39" s="367"/>
      <c r="BV39" s="178"/>
      <c r="BW39" s="366">
        <f t="shared" si="2"/>
        <v>19</v>
      </c>
      <c r="BX39" s="366"/>
      <c r="BY39" s="367" t="str">
        <f>IF('各会計、関係団体の財政状況及び健全化判断比率'!B73="","",'各会計、関係団体の財政状況及び健全化判断比率'!B73)</f>
        <v>愛媛県後期高齢者医療広域連合（後期高齢者医療特別会計）</v>
      </c>
      <c r="BZ39" s="367"/>
      <c r="CA39" s="367"/>
      <c r="CB39" s="367"/>
      <c r="CC39" s="367"/>
      <c r="CD39" s="367"/>
      <c r="CE39" s="367"/>
      <c r="CF39" s="367"/>
      <c r="CG39" s="367"/>
      <c r="CH39" s="367"/>
      <c r="CI39" s="367"/>
      <c r="CJ39" s="367"/>
      <c r="CK39" s="367"/>
      <c r="CL39" s="367"/>
      <c r="CM39" s="367"/>
      <c r="CN39" s="178"/>
      <c r="CO39" s="366" t="str">
        <f t="shared" si="3"/>
        <v/>
      </c>
      <c r="CP39" s="366"/>
      <c r="CQ39" s="367" t="str">
        <f>IF('各会計、関係団体の財政状況及び健全化判断比率'!BS12="","",'各会計、関係団体の財政状況及び健全化判断比率'!BS12)</f>
        <v/>
      </c>
      <c r="CR39" s="367"/>
      <c r="CS39" s="367"/>
      <c r="CT39" s="367"/>
      <c r="CU39" s="367"/>
      <c r="CV39" s="367"/>
      <c r="CW39" s="367"/>
      <c r="CX39" s="367"/>
      <c r="CY39" s="367"/>
      <c r="CZ39" s="367"/>
      <c r="DA39" s="367"/>
      <c r="DB39" s="367"/>
      <c r="DC39" s="367"/>
      <c r="DD39" s="367"/>
      <c r="DE39" s="367"/>
      <c r="DG39" s="364" t="str">
        <f>IF('各会計、関係団体の財政状況及び健全化判断比率'!BR12="","",'各会計、関係団体の財政状況及び健全化判断比率'!BR12)</f>
        <v/>
      </c>
      <c r="DH39" s="364"/>
      <c r="DI39" s="205"/>
    </row>
    <row r="40" spans="1:113" ht="32.25" customHeight="1">
      <c r="A40" s="178"/>
      <c r="B40" s="202"/>
      <c r="C40" s="366" t="str">
        <f t="shared" si="5"/>
        <v/>
      </c>
      <c r="D40" s="366"/>
      <c r="E40" s="367" t="str">
        <f>IF('各会計、関係団体の財政状況及び健全化判断比率'!B13="","",'各会計、関係団体の財政状況及び健全化判断比率'!B13)</f>
        <v/>
      </c>
      <c r="F40" s="367"/>
      <c r="G40" s="367"/>
      <c r="H40" s="367"/>
      <c r="I40" s="367"/>
      <c r="J40" s="367"/>
      <c r="K40" s="367"/>
      <c r="L40" s="367"/>
      <c r="M40" s="367"/>
      <c r="N40" s="367"/>
      <c r="O40" s="367"/>
      <c r="P40" s="367"/>
      <c r="Q40" s="367"/>
      <c r="R40" s="367"/>
      <c r="S40" s="367"/>
      <c r="T40" s="178"/>
      <c r="U40" s="366" t="str">
        <f t="shared" si="4"/>
        <v/>
      </c>
      <c r="V40" s="366"/>
      <c r="W40" s="367"/>
      <c r="X40" s="367"/>
      <c r="Y40" s="367"/>
      <c r="Z40" s="367"/>
      <c r="AA40" s="367"/>
      <c r="AB40" s="367"/>
      <c r="AC40" s="367"/>
      <c r="AD40" s="367"/>
      <c r="AE40" s="367"/>
      <c r="AF40" s="367"/>
      <c r="AG40" s="367"/>
      <c r="AH40" s="367"/>
      <c r="AI40" s="367"/>
      <c r="AJ40" s="367"/>
      <c r="AK40" s="367"/>
      <c r="AL40" s="178"/>
      <c r="AM40" s="366" t="str">
        <f t="shared" si="0"/>
        <v/>
      </c>
      <c r="AN40" s="366"/>
      <c r="AO40" s="367"/>
      <c r="AP40" s="367"/>
      <c r="AQ40" s="367"/>
      <c r="AR40" s="367"/>
      <c r="AS40" s="367"/>
      <c r="AT40" s="367"/>
      <c r="AU40" s="367"/>
      <c r="AV40" s="367"/>
      <c r="AW40" s="367"/>
      <c r="AX40" s="367"/>
      <c r="AY40" s="367"/>
      <c r="AZ40" s="367"/>
      <c r="BA40" s="367"/>
      <c r="BB40" s="367"/>
      <c r="BC40" s="367"/>
      <c r="BD40" s="178"/>
      <c r="BE40" s="366" t="str">
        <f t="shared" si="1"/>
        <v/>
      </c>
      <c r="BF40" s="366"/>
      <c r="BG40" s="367"/>
      <c r="BH40" s="367"/>
      <c r="BI40" s="367"/>
      <c r="BJ40" s="367"/>
      <c r="BK40" s="367"/>
      <c r="BL40" s="367"/>
      <c r="BM40" s="367"/>
      <c r="BN40" s="367"/>
      <c r="BO40" s="367"/>
      <c r="BP40" s="367"/>
      <c r="BQ40" s="367"/>
      <c r="BR40" s="367"/>
      <c r="BS40" s="367"/>
      <c r="BT40" s="367"/>
      <c r="BU40" s="367"/>
      <c r="BV40" s="178"/>
      <c r="BW40" s="366">
        <f t="shared" si="2"/>
        <v>20</v>
      </c>
      <c r="BX40" s="366"/>
      <c r="BY40" s="367" t="str">
        <f>IF('各会計、関係団体の財政状況及び健全化判断比率'!B74="","",'各会計、関係団体の財政状況及び健全化判断比率'!B74)</f>
        <v>愛媛地方税滞納整理機構</v>
      </c>
      <c r="BZ40" s="367"/>
      <c r="CA40" s="367"/>
      <c r="CB40" s="367"/>
      <c r="CC40" s="367"/>
      <c r="CD40" s="367"/>
      <c r="CE40" s="367"/>
      <c r="CF40" s="367"/>
      <c r="CG40" s="367"/>
      <c r="CH40" s="367"/>
      <c r="CI40" s="367"/>
      <c r="CJ40" s="367"/>
      <c r="CK40" s="367"/>
      <c r="CL40" s="367"/>
      <c r="CM40" s="367"/>
      <c r="CN40" s="178"/>
      <c r="CO40" s="366" t="str">
        <f t="shared" si="3"/>
        <v/>
      </c>
      <c r="CP40" s="366"/>
      <c r="CQ40" s="367" t="str">
        <f>IF('各会計、関係団体の財政状況及び健全化判断比率'!BS13="","",'各会計、関係団体の財政状況及び健全化判断比率'!BS13)</f>
        <v/>
      </c>
      <c r="CR40" s="367"/>
      <c r="CS40" s="367"/>
      <c r="CT40" s="367"/>
      <c r="CU40" s="367"/>
      <c r="CV40" s="367"/>
      <c r="CW40" s="367"/>
      <c r="CX40" s="367"/>
      <c r="CY40" s="367"/>
      <c r="CZ40" s="367"/>
      <c r="DA40" s="367"/>
      <c r="DB40" s="367"/>
      <c r="DC40" s="367"/>
      <c r="DD40" s="367"/>
      <c r="DE40" s="367"/>
      <c r="DG40" s="364" t="str">
        <f>IF('各会計、関係団体の財政状況及び健全化判断比率'!BR13="","",'各会計、関係団体の財政状況及び健全化判断比率'!BR13)</f>
        <v/>
      </c>
      <c r="DH40" s="364"/>
      <c r="DI40" s="205"/>
    </row>
    <row r="41" spans="1:113" ht="32.25" customHeight="1">
      <c r="A41" s="178"/>
      <c r="B41" s="202"/>
      <c r="C41" s="366" t="str">
        <f t="shared" si="5"/>
        <v/>
      </c>
      <c r="D41" s="366"/>
      <c r="E41" s="367" t="str">
        <f>IF('各会計、関係団体の財政状況及び健全化判断比率'!B14="","",'各会計、関係団体の財政状況及び健全化判断比率'!B14)</f>
        <v/>
      </c>
      <c r="F41" s="367"/>
      <c r="G41" s="367"/>
      <c r="H41" s="367"/>
      <c r="I41" s="367"/>
      <c r="J41" s="367"/>
      <c r="K41" s="367"/>
      <c r="L41" s="367"/>
      <c r="M41" s="367"/>
      <c r="N41" s="367"/>
      <c r="O41" s="367"/>
      <c r="P41" s="367"/>
      <c r="Q41" s="367"/>
      <c r="R41" s="367"/>
      <c r="S41" s="367"/>
      <c r="T41" s="178"/>
      <c r="U41" s="366" t="str">
        <f t="shared" si="4"/>
        <v/>
      </c>
      <c r="V41" s="366"/>
      <c r="W41" s="367"/>
      <c r="X41" s="367"/>
      <c r="Y41" s="367"/>
      <c r="Z41" s="367"/>
      <c r="AA41" s="367"/>
      <c r="AB41" s="367"/>
      <c r="AC41" s="367"/>
      <c r="AD41" s="367"/>
      <c r="AE41" s="367"/>
      <c r="AF41" s="367"/>
      <c r="AG41" s="367"/>
      <c r="AH41" s="367"/>
      <c r="AI41" s="367"/>
      <c r="AJ41" s="367"/>
      <c r="AK41" s="367"/>
      <c r="AL41" s="178"/>
      <c r="AM41" s="366" t="str">
        <f t="shared" si="0"/>
        <v/>
      </c>
      <c r="AN41" s="366"/>
      <c r="AO41" s="367"/>
      <c r="AP41" s="367"/>
      <c r="AQ41" s="367"/>
      <c r="AR41" s="367"/>
      <c r="AS41" s="367"/>
      <c r="AT41" s="367"/>
      <c r="AU41" s="367"/>
      <c r="AV41" s="367"/>
      <c r="AW41" s="367"/>
      <c r="AX41" s="367"/>
      <c r="AY41" s="367"/>
      <c r="AZ41" s="367"/>
      <c r="BA41" s="367"/>
      <c r="BB41" s="367"/>
      <c r="BC41" s="367"/>
      <c r="BD41" s="178"/>
      <c r="BE41" s="366" t="str">
        <f t="shared" si="1"/>
        <v/>
      </c>
      <c r="BF41" s="366"/>
      <c r="BG41" s="367"/>
      <c r="BH41" s="367"/>
      <c r="BI41" s="367"/>
      <c r="BJ41" s="367"/>
      <c r="BK41" s="367"/>
      <c r="BL41" s="367"/>
      <c r="BM41" s="367"/>
      <c r="BN41" s="367"/>
      <c r="BO41" s="367"/>
      <c r="BP41" s="367"/>
      <c r="BQ41" s="367"/>
      <c r="BR41" s="367"/>
      <c r="BS41" s="367"/>
      <c r="BT41" s="367"/>
      <c r="BU41" s="367"/>
      <c r="BV41" s="178"/>
      <c r="BW41" s="366" t="str">
        <f t="shared" si="2"/>
        <v/>
      </c>
      <c r="BX41" s="366"/>
      <c r="BY41" s="367" t="str">
        <f>IF('各会計、関係団体の財政状況及び健全化判断比率'!B75="","",'各会計、関係団体の財政状況及び健全化判断比率'!B75)</f>
        <v/>
      </c>
      <c r="BZ41" s="367"/>
      <c r="CA41" s="367"/>
      <c r="CB41" s="367"/>
      <c r="CC41" s="367"/>
      <c r="CD41" s="367"/>
      <c r="CE41" s="367"/>
      <c r="CF41" s="367"/>
      <c r="CG41" s="367"/>
      <c r="CH41" s="367"/>
      <c r="CI41" s="367"/>
      <c r="CJ41" s="367"/>
      <c r="CK41" s="367"/>
      <c r="CL41" s="367"/>
      <c r="CM41" s="367"/>
      <c r="CN41" s="178"/>
      <c r="CO41" s="366" t="str">
        <f t="shared" si="3"/>
        <v/>
      </c>
      <c r="CP41" s="366"/>
      <c r="CQ41" s="367" t="str">
        <f>IF('各会計、関係団体の財政状況及び健全化判断比率'!BS14="","",'各会計、関係団体の財政状況及び健全化判断比率'!BS14)</f>
        <v/>
      </c>
      <c r="CR41" s="367"/>
      <c r="CS41" s="367"/>
      <c r="CT41" s="367"/>
      <c r="CU41" s="367"/>
      <c r="CV41" s="367"/>
      <c r="CW41" s="367"/>
      <c r="CX41" s="367"/>
      <c r="CY41" s="367"/>
      <c r="CZ41" s="367"/>
      <c r="DA41" s="367"/>
      <c r="DB41" s="367"/>
      <c r="DC41" s="367"/>
      <c r="DD41" s="367"/>
      <c r="DE41" s="367"/>
      <c r="DG41" s="364" t="str">
        <f>IF('各会計、関係団体の財政状況及び健全化判断比率'!BR14="","",'各会計、関係団体の財政状況及び健全化判断比率'!BR14)</f>
        <v/>
      </c>
      <c r="DH41" s="364"/>
      <c r="DI41" s="205"/>
    </row>
    <row r="42" spans="1:113" ht="32.25" customHeight="1">
      <c r="B42" s="202"/>
      <c r="C42" s="366" t="str">
        <f t="shared" si="5"/>
        <v/>
      </c>
      <c r="D42" s="366"/>
      <c r="E42" s="367" t="str">
        <f>IF('各会計、関係団体の財政状況及び健全化判断比率'!B15="","",'各会計、関係団体の財政状況及び健全化判断比率'!B15)</f>
        <v/>
      </c>
      <c r="F42" s="367"/>
      <c r="G42" s="367"/>
      <c r="H42" s="367"/>
      <c r="I42" s="367"/>
      <c r="J42" s="367"/>
      <c r="K42" s="367"/>
      <c r="L42" s="367"/>
      <c r="M42" s="367"/>
      <c r="N42" s="367"/>
      <c r="O42" s="367"/>
      <c r="P42" s="367"/>
      <c r="Q42" s="367"/>
      <c r="R42" s="367"/>
      <c r="S42" s="367"/>
      <c r="T42" s="178"/>
      <c r="U42" s="366" t="str">
        <f t="shared" si="4"/>
        <v/>
      </c>
      <c r="V42" s="366"/>
      <c r="W42" s="367"/>
      <c r="X42" s="367"/>
      <c r="Y42" s="367"/>
      <c r="Z42" s="367"/>
      <c r="AA42" s="367"/>
      <c r="AB42" s="367"/>
      <c r="AC42" s="367"/>
      <c r="AD42" s="367"/>
      <c r="AE42" s="367"/>
      <c r="AF42" s="367"/>
      <c r="AG42" s="367"/>
      <c r="AH42" s="367"/>
      <c r="AI42" s="367"/>
      <c r="AJ42" s="367"/>
      <c r="AK42" s="367"/>
      <c r="AL42" s="178"/>
      <c r="AM42" s="366" t="str">
        <f t="shared" si="0"/>
        <v/>
      </c>
      <c r="AN42" s="366"/>
      <c r="AO42" s="367"/>
      <c r="AP42" s="367"/>
      <c r="AQ42" s="367"/>
      <c r="AR42" s="367"/>
      <c r="AS42" s="367"/>
      <c r="AT42" s="367"/>
      <c r="AU42" s="367"/>
      <c r="AV42" s="367"/>
      <c r="AW42" s="367"/>
      <c r="AX42" s="367"/>
      <c r="AY42" s="367"/>
      <c r="AZ42" s="367"/>
      <c r="BA42" s="367"/>
      <c r="BB42" s="367"/>
      <c r="BC42" s="367"/>
      <c r="BD42" s="178"/>
      <c r="BE42" s="366" t="str">
        <f t="shared" si="1"/>
        <v/>
      </c>
      <c r="BF42" s="366"/>
      <c r="BG42" s="367"/>
      <c r="BH42" s="367"/>
      <c r="BI42" s="367"/>
      <c r="BJ42" s="367"/>
      <c r="BK42" s="367"/>
      <c r="BL42" s="367"/>
      <c r="BM42" s="367"/>
      <c r="BN42" s="367"/>
      <c r="BO42" s="367"/>
      <c r="BP42" s="367"/>
      <c r="BQ42" s="367"/>
      <c r="BR42" s="367"/>
      <c r="BS42" s="367"/>
      <c r="BT42" s="367"/>
      <c r="BU42" s="367"/>
      <c r="BV42" s="178"/>
      <c r="BW42" s="366" t="str">
        <f t="shared" si="2"/>
        <v/>
      </c>
      <c r="BX42" s="366"/>
      <c r="BY42" s="367" t="str">
        <f>IF('各会計、関係団体の財政状況及び健全化判断比率'!B76="","",'各会計、関係団体の財政状況及び健全化判断比率'!B76)</f>
        <v/>
      </c>
      <c r="BZ42" s="367"/>
      <c r="CA42" s="367"/>
      <c r="CB42" s="367"/>
      <c r="CC42" s="367"/>
      <c r="CD42" s="367"/>
      <c r="CE42" s="367"/>
      <c r="CF42" s="367"/>
      <c r="CG42" s="367"/>
      <c r="CH42" s="367"/>
      <c r="CI42" s="367"/>
      <c r="CJ42" s="367"/>
      <c r="CK42" s="367"/>
      <c r="CL42" s="367"/>
      <c r="CM42" s="367"/>
      <c r="CN42" s="178"/>
      <c r="CO42" s="366" t="str">
        <f t="shared" si="3"/>
        <v/>
      </c>
      <c r="CP42" s="366"/>
      <c r="CQ42" s="367" t="str">
        <f>IF('各会計、関係団体の財政状況及び健全化判断比率'!BS15="","",'各会計、関係団体の財政状況及び健全化判断比率'!BS15)</f>
        <v/>
      </c>
      <c r="CR42" s="367"/>
      <c r="CS42" s="367"/>
      <c r="CT42" s="367"/>
      <c r="CU42" s="367"/>
      <c r="CV42" s="367"/>
      <c r="CW42" s="367"/>
      <c r="CX42" s="367"/>
      <c r="CY42" s="367"/>
      <c r="CZ42" s="367"/>
      <c r="DA42" s="367"/>
      <c r="DB42" s="367"/>
      <c r="DC42" s="367"/>
      <c r="DD42" s="367"/>
      <c r="DE42" s="367"/>
      <c r="DG42" s="364" t="str">
        <f>IF('各会計、関係団体の財政状況及び健全化判断比率'!BR15="","",'各会計、関係団体の財政状況及び健全化判断比率'!BR15)</f>
        <v/>
      </c>
      <c r="DH42" s="364"/>
      <c r="DI42" s="205"/>
    </row>
    <row r="43" spans="1:113" ht="32.25" customHeight="1">
      <c r="B43" s="202"/>
      <c r="C43" s="366" t="str">
        <f t="shared" si="5"/>
        <v/>
      </c>
      <c r="D43" s="366"/>
      <c r="E43" s="367" t="str">
        <f>IF('各会計、関係団体の財政状況及び健全化判断比率'!B16="","",'各会計、関係団体の財政状況及び健全化判断比率'!B16)</f>
        <v/>
      </c>
      <c r="F43" s="367"/>
      <c r="G43" s="367"/>
      <c r="H43" s="367"/>
      <c r="I43" s="367"/>
      <c r="J43" s="367"/>
      <c r="K43" s="367"/>
      <c r="L43" s="367"/>
      <c r="M43" s="367"/>
      <c r="N43" s="367"/>
      <c r="O43" s="367"/>
      <c r="P43" s="367"/>
      <c r="Q43" s="367"/>
      <c r="R43" s="367"/>
      <c r="S43" s="367"/>
      <c r="T43" s="178"/>
      <c r="U43" s="366" t="str">
        <f t="shared" si="4"/>
        <v/>
      </c>
      <c r="V43" s="366"/>
      <c r="W43" s="367"/>
      <c r="X43" s="367"/>
      <c r="Y43" s="367"/>
      <c r="Z43" s="367"/>
      <c r="AA43" s="367"/>
      <c r="AB43" s="367"/>
      <c r="AC43" s="367"/>
      <c r="AD43" s="367"/>
      <c r="AE43" s="367"/>
      <c r="AF43" s="367"/>
      <c r="AG43" s="367"/>
      <c r="AH43" s="367"/>
      <c r="AI43" s="367"/>
      <c r="AJ43" s="367"/>
      <c r="AK43" s="367"/>
      <c r="AL43" s="178"/>
      <c r="AM43" s="366" t="str">
        <f t="shared" si="0"/>
        <v/>
      </c>
      <c r="AN43" s="366"/>
      <c r="AO43" s="367"/>
      <c r="AP43" s="367"/>
      <c r="AQ43" s="367"/>
      <c r="AR43" s="367"/>
      <c r="AS43" s="367"/>
      <c r="AT43" s="367"/>
      <c r="AU43" s="367"/>
      <c r="AV43" s="367"/>
      <c r="AW43" s="367"/>
      <c r="AX43" s="367"/>
      <c r="AY43" s="367"/>
      <c r="AZ43" s="367"/>
      <c r="BA43" s="367"/>
      <c r="BB43" s="367"/>
      <c r="BC43" s="367"/>
      <c r="BD43" s="178"/>
      <c r="BE43" s="366" t="str">
        <f t="shared" si="1"/>
        <v/>
      </c>
      <c r="BF43" s="366"/>
      <c r="BG43" s="367"/>
      <c r="BH43" s="367"/>
      <c r="BI43" s="367"/>
      <c r="BJ43" s="367"/>
      <c r="BK43" s="367"/>
      <c r="BL43" s="367"/>
      <c r="BM43" s="367"/>
      <c r="BN43" s="367"/>
      <c r="BO43" s="367"/>
      <c r="BP43" s="367"/>
      <c r="BQ43" s="367"/>
      <c r="BR43" s="367"/>
      <c r="BS43" s="367"/>
      <c r="BT43" s="367"/>
      <c r="BU43" s="367"/>
      <c r="BV43" s="178"/>
      <c r="BW43" s="366" t="str">
        <f t="shared" si="2"/>
        <v/>
      </c>
      <c r="BX43" s="366"/>
      <c r="BY43" s="367" t="str">
        <f>IF('各会計、関係団体の財政状況及び健全化判断比率'!B77="","",'各会計、関係団体の財政状況及び健全化判断比率'!B77)</f>
        <v/>
      </c>
      <c r="BZ43" s="367"/>
      <c r="CA43" s="367"/>
      <c r="CB43" s="367"/>
      <c r="CC43" s="367"/>
      <c r="CD43" s="367"/>
      <c r="CE43" s="367"/>
      <c r="CF43" s="367"/>
      <c r="CG43" s="367"/>
      <c r="CH43" s="367"/>
      <c r="CI43" s="367"/>
      <c r="CJ43" s="367"/>
      <c r="CK43" s="367"/>
      <c r="CL43" s="367"/>
      <c r="CM43" s="367"/>
      <c r="CN43" s="178"/>
      <c r="CO43" s="366" t="str">
        <f t="shared" si="3"/>
        <v/>
      </c>
      <c r="CP43" s="366"/>
      <c r="CQ43" s="367" t="str">
        <f>IF('各会計、関係団体の財政状況及び健全化判断比率'!BS16="","",'各会計、関係団体の財政状況及び健全化判断比率'!BS16)</f>
        <v/>
      </c>
      <c r="CR43" s="367"/>
      <c r="CS43" s="367"/>
      <c r="CT43" s="367"/>
      <c r="CU43" s="367"/>
      <c r="CV43" s="367"/>
      <c r="CW43" s="367"/>
      <c r="CX43" s="367"/>
      <c r="CY43" s="367"/>
      <c r="CZ43" s="367"/>
      <c r="DA43" s="367"/>
      <c r="DB43" s="367"/>
      <c r="DC43" s="367"/>
      <c r="DD43" s="367"/>
      <c r="DE43" s="367"/>
      <c r="DG43" s="364" t="str">
        <f>IF('各会計、関係団体の財政状況及び健全化判断比率'!BR16="","",'各会計、関係団体の財政状況及び健全化判断比率'!BR16)</f>
        <v/>
      </c>
      <c r="DH43" s="364"/>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204</v>
      </c>
      <c r="E46" s="363" t="s">
        <v>205</v>
      </c>
      <c r="F46" s="363"/>
      <c r="G46" s="363"/>
      <c r="H46" s="363"/>
      <c r="I46" s="363"/>
      <c r="J46" s="363"/>
      <c r="K46" s="363"/>
      <c r="L46" s="363"/>
      <c r="M46" s="363"/>
      <c r="N46" s="363"/>
      <c r="O46" s="363"/>
      <c r="P46" s="363"/>
      <c r="Q46" s="363"/>
      <c r="R46" s="363"/>
      <c r="S46" s="363"/>
      <c r="T46" s="363"/>
      <c r="U46" s="363"/>
      <c r="V46" s="363"/>
      <c r="W46" s="363"/>
      <c r="X46" s="363"/>
      <c r="Y46" s="363"/>
      <c r="Z46" s="363"/>
      <c r="AA46" s="363"/>
      <c r="AB46" s="363"/>
      <c r="AC46" s="363"/>
      <c r="AD46" s="363"/>
      <c r="AE46" s="363"/>
      <c r="AF46" s="363"/>
      <c r="AG46" s="363"/>
      <c r="AH46" s="363"/>
      <c r="AI46" s="363"/>
      <c r="AJ46" s="363"/>
      <c r="AK46" s="363"/>
      <c r="AL46" s="363"/>
      <c r="AM46" s="363"/>
      <c r="AN46" s="363"/>
      <c r="AO46" s="363"/>
      <c r="AP46" s="363"/>
      <c r="AQ46" s="363"/>
      <c r="AR46" s="363"/>
      <c r="AS46" s="363"/>
      <c r="AT46" s="363"/>
      <c r="AU46" s="363"/>
      <c r="AV46" s="363"/>
      <c r="AW46" s="363"/>
      <c r="AX46" s="363"/>
      <c r="AY46" s="363"/>
      <c r="AZ46" s="363"/>
      <c r="BA46" s="363"/>
      <c r="BB46" s="363"/>
      <c r="BC46" s="363"/>
      <c r="BD46" s="363"/>
      <c r="BE46" s="363"/>
      <c r="BF46" s="363"/>
      <c r="BG46" s="363"/>
      <c r="BH46" s="363"/>
      <c r="BI46" s="363"/>
      <c r="BJ46" s="363"/>
      <c r="BK46" s="363"/>
      <c r="BL46" s="363"/>
      <c r="BM46" s="363"/>
      <c r="BN46" s="363"/>
      <c r="BO46" s="363"/>
      <c r="BP46" s="363"/>
      <c r="BQ46" s="363"/>
      <c r="BR46" s="363"/>
      <c r="BS46" s="363"/>
      <c r="BT46" s="363"/>
      <c r="BU46" s="363"/>
      <c r="BV46" s="363"/>
      <c r="BW46" s="363"/>
      <c r="BX46" s="363"/>
      <c r="BY46" s="363"/>
      <c r="BZ46" s="363"/>
      <c r="CA46" s="363"/>
      <c r="CB46" s="363"/>
      <c r="CC46" s="363"/>
      <c r="CD46" s="363"/>
      <c r="CE46" s="363"/>
      <c r="CF46" s="363"/>
      <c r="CG46" s="363"/>
      <c r="CH46" s="363"/>
      <c r="CI46" s="363"/>
      <c r="CJ46" s="363"/>
      <c r="CK46" s="363"/>
      <c r="CL46" s="363"/>
      <c r="CM46" s="363"/>
      <c r="CN46" s="363"/>
      <c r="CO46" s="363"/>
      <c r="CP46" s="363"/>
      <c r="CQ46" s="363"/>
      <c r="CR46" s="363"/>
      <c r="CS46" s="363"/>
      <c r="CT46" s="363"/>
      <c r="CU46" s="363"/>
      <c r="CV46" s="363"/>
      <c r="CW46" s="363"/>
      <c r="CX46" s="363"/>
      <c r="CY46" s="363"/>
      <c r="CZ46" s="363"/>
      <c r="DA46" s="363"/>
      <c r="DB46" s="363"/>
      <c r="DC46" s="363"/>
      <c r="DD46" s="363"/>
      <c r="DE46" s="363"/>
      <c r="DF46" s="363"/>
      <c r="DG46" s="363"/>
      <c r="DH46" s="363"/>
      <c r="DI46" s="363"/>
    </row>
    <row r="47" spans="1:113">
      <c r="E47" s="363" t="s">
        <v>206</v>
      </c>
      <c r="F47" s="363"/>
      <c r="G47" s="363"/>
      <c r="H47" s="363"/>
      <c r="I47" s="363"/>
      <c r="J47" s="363"/>
      <c r="K47" s="363"/>
      <c r="L47" s="363"/>
      <c r="M47" s="363"/>
      <c r="N47" s="363"/>
      <c r="O47" s="363"/>
      <c r="P47" s="363"/>
      <c r="Q47" s="363"/>
      <c r="R47" s="363"/>
      <c r="S47" s="363"/>
      <c r="T47" s="363"/>
      <c r="U47" s="363"/>
      <c r="V47" s="363"/>
      <c r="W47" s="363"/>
      <c r="X47" s="363"/>
      <c r="Y47" s="363"/>
      <c r="Z47" s="363"/>
      <c r="AA47" s="363"/>
      <c r="AB47" s="363"/>
      <c r="AC47" s="363"/>
      <c r="AD47" s="363"/>
      <c r="AE47" s="363"/>
      <c r="AF47" s="363"/>
      <c r="AG47" s="363"/>
      <c r="AH47" s="363"/>
      <c r="AI47" s="363"/>
      <c r="AJ47" s="363"/>
      <c r="AK47" s="363"/>
      <c r="AL47" s="363"/>
      <c r="AM47" s="363"/>
      <c r="AN47" s="363"/>
      <c r="AO47" s="363"/>
      <c r="AP47" s="363"/>
      <c r="AQ47" s="363"/>
      <c r="AR47" s="363"/>
      <c r="AS47" s="363"/>
      <c r="AT47" s="363"/>
      <c r="AU47" s="363"/>
      <c r="AV47" s="363"/>
      <c r="AW47" s="363"/>
      <c r="AX47" s="363"/>
      <c r="AY47" s="363"/>
      <c r="AZ47" s="363"/>
      <c r="BA47" s="363"/>
      <c r="BB47" s="363"/>
      <c r="BC47" s="363"/>
      <c r="BD47" s="363"/>
      <c r="BE47" s="363"/>
      <c r="BF47" s="363"/>
      <c r="BG47" s="363"/>
      <c r="BH47" s="363"/>
      <c r="BI47" s="363"/>
      <c r="BJ47" s="363"/>
      <c r="BK47" s="363"/>
      <c r="BL47" s="363"/>
      <c r="BM47" s="363"/>
      <c r="BN47" s="363"/>
      <c r="BO47" s="363"/>
      <c r="BP47" s="363"/>
      <c r="BQ47" s="363"/>
      <c r="BR47" s="363"/>
      <c r="BS47" s="363"/>
      <c r="BT47" s="363"/>
      <c r="BU47" s="363"/>
      <c r="BV47" s="363"/>
      <c r="BW47" s="363"/>
      <c r="BX47" s="363"/>
      <c r="BY47" s="363"/>
      <c r="BZ47" s="363"/>
      <c r="CA47" s="363"/>
      <c r="CB47" s="363"/>
      <c r="CC47" s="363"/>
      <c r="CD47" s="363"/>
      <c r="CE47" s="363"/>
      <c r="CF47" s="363"/>
      <c r="CG47" s="363"/>
      <c r="CH47" s="363"/>
      <c r="CI47" s="363"/>
      <c r="CJ47" s="363"/>
      <c r="CK47" s="363"/>
      <c r="CL47" s="363"/>
      <c r="CM47" s="363"/>
      <c r="CN47" s="363"/>
      <c r="CO47" s="363"/>
      <c r="CP47" s="363"/>
      <c r="CQ47" s="363"/>
      <c r="CR47" s="363"/>
      <c r="CS47" s="363"/>
      <c r="CT47" s="363"/>
      <c r="CU47" s="363"/>
      <c r="CV47" s="363"/>
      <c r="CW47" s="363"/>
      <c r="CX47" s="363"/>
      <c r="CY47" s="363"/>
      <c r="CZ47" s="363"/>
      <c r="DA47" s="363"/>
      <c r="DB47" s="363"/>
      <c r="DC47" s="363"/>
      <c r="DD47" s="363"/>
      <c r="DE47" s="363"/>
      <c r="DF47" s="363"/>
      <c r="DG47" s="363"/>
      <c r="DH47" s="363"/>
      <c r="DI47" s="363"/>
    </row>
    <row r="48" spans="1:113">
      <c r="E48" s="363" t="s">
        <v>207</v>
      </c>
      <c r="F48" s="363"/>
      <c r="G48" s="363"/>
      <c r="H48" s="363"/>
      <c r="I48" s="363"/>
      <c r="J48" s="363"/>
      <c r="K48" s="363"/>
      <c r="L48" s="363"/>
      <c r="M48" s="363"/>
      <c r="N48" s="363"/>
      <c r="O48" s="363"/>
      <c r="P48" s="363"/>
      <c r="Q48" s="363"/>
      <c r="R48" s="363"/>
      <c r="S48" s="363"/>
      <c r="T48" s="363"/>
      <c r="U48" s="363"/>
      <c r="V48" s="363"/>
      <c r="W48" s="363"/>
      <c r="X48" s="363"/>
      <c r="Y48" s="363"/>
      <c r="Z48" s="363"/>
      <c r="AA48" s="363"/>
      <c r="AB48" s="363"/>
      <c r="AC48" s="363"/>
      <c r="AD48" s="363"/>
      <c r="AE48" s="363"/>
      <c r="AF48" s="363"/>
      <c r="AG48" s="363"/>
      <c r="AH48" s="363"/>
      <c r="AI48" s="363"/>
      <c r="AJ48" s="363"/>
      <c r="AK48" s="363"/>
      <c r="AL48" s="363"/>
      <c r="AM48" s="363"/>
      <c r="AN48" s="363"/>
      <c r="AO48" s="363"/>
      <c r="AP48" s="363"/>
      <c r="AQ48" s="363"/>
      <c r="AR48" s="363"/>
      <c r="AS48" s="363"/>
      <c r="AT48" s="363"/>
      <c r="AU48" s="363"/>
      <c r="AV48" s="363"/>
      <c r="AW48" s="363"/>
      <c r="AX48" s="363"/>
      <c r="AY48" s="363"/>
      <c r="AZ48" s="363"/>
      <c r="BA48" s="363"/>
      <c r="BB48" s="363"/>
      <c r="BC48" s="363"/>
      <c r="BD48" s="363"/>
      <c r="BE48" s="363"/>
      <c r="BF48" s="363"/>
      <c r="BG48" s="363"/>
      <c r="BH48" s="363"/>
      <c r="BI48" s="363"/>
      <c r="BJ48" s="363"/>
      <c r="BK48" s="363"/>
      <c r="BL48" s="363"/>
      <c r="BM48" s="363"/>
      <c r="BN48" s="363"/>
      <c r="BO48" s="363"/>
      <c r="BP48" s="363"/>
      <c r="BQ48" s="363"/>
      <c r="BR48" s="363"/>
      <c r="BS48" s="363"/>
      <c r="BT48" s="363"/>
      <c r="BU48" s="363"/>
      <c r="BV48" s="363"/>
      <c r="BW48" s="363"/>
      <c r="BX48" s="363"/>
      <c r="BY48" s="363"/>
      <c r="BZ48" s="363"/>
      <c r="CA48" s="363"/>
      <c r="CB48" s="363"/>
      <c r="CC48" s="363"/>
      <c r="CD48" s="363"/>
      <c r="CE48" s="363"/>
      <c r="CF48" s="363"/>
      <c r="CG48" s="363"/>
      <c r="CH48" s="363"/>
      <c r="CI48" s="363"/>
      <c r="CJ48" s="363"/>
      <c r="CK48" s="363"/>
      <c r="CL48" s="363"/>
      <c r="CM48" s="363"/>
      <c r="CN48" s="363"/>
      <c r="CO48" s="363"/>
      <c r="CP48" s="363"/>
      <c r="CQ48" s="363"/>
      <c r="CR48" s="363"/>
      <c r="CS48" s="363"/>
      <c r="CT48" s="363"/>
      <c r="CU48" s="363"/>
      <c r="CV48" s="363"/>
      <c r="CW48" s="363"/>
      <c r="CX48" s="363"/>
      <c r="CY48" s="363"/>
      <c r="CZ48" s="363"/>
      <c r="DA48" s="363"/>
      <c r="DB48" s="363"/>
      <c r="DC48" s="363"/>
      <c r="DD48" s="363"/>
      <c r="DE48" s="363"/>
      <c r="DF48" s="363"/>
      <c r="DG48" s="363"/>
      <c r="DH48" s="363"/>
      <c r="DI48" s="363"/>
    </row>
    <row r="49" spans="5:113">
      <c r="E49" s="365" t="s">
        <v>208</v>
      </c>
      <c r="F49" s="365"/>
      <c r="G49" s="365"/>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5"/>
      <c r="AY49" s="365"/>
      <c r="AZ49" s="365"/>
      <c r="BA49" s="365"/>
      <c r="BB49" s="365"/>
      <c r="BC49" s="365"/>
      <c r="BD49" s="365"/>
      <c r="BE49" s="365"/>
      <c r="BF49" s="365"/>
      <c r="BG49" s="365"/>
      <c r="BH49" s="365"/>
      <c r="BI49" s="365"/>
      <c r="BJ49" s="365"/>
      <c r="BK49" s="365"/>
      <c r="BL49" s="365"/>
      <c r="BM49" s="365"/>
      <c r="BN49" s="365"/>
      <c r="BO49" s="365"/>
      <c r="BP49" s="365"/>
      <c r="BQ49" s="365"/>
      <c r="BR49" s="365"/>
      <c r="BS49" s="365"/>
      <c r="BT49" s="365"/>
      <c r="BU49" s="365"/>
      <c r="BV49" s="365"/>
      <c r="BW49" s="365"/>
      <c r="BX49" s="365"/>
      <c r="BY49" s="365"/>
      <c r="BZ49" s="365"/>
      <c r="CA49" s="365"/>
      <c r="CB49" s="365"/>
      <c r="CC49" s="365"/>
      <c r="CD49" s="365"/>
      <c r="CE49" s="365"/>
      <c r="CF49" s="365"/>
      <c r="CG49" s="365"/>
      <c r="CH49" s="365"/>
      <c r="CI49" s="365"/>
      <c r="CJ49" s="365"/>
      <c r="CK49" s="365"/>
      <c r="CL49" s="365"/>
      <c r="CM49" s="365"/>
      <c r="CN49" s="365"/>
      <c r="CO49" s="365"/>
      <c r="CP49" s="365"/>
      <c r="CQ49" s="365"/>
      <c r="CR49" s="365"/>
      <c r="CS49" s="365"/>
      <c r="CT49" s="365"/>
      <c r="CU49" s="365"/>
      <c r="CV49" s="365"/>
      <c r="CW49" s="365"/>
      <c r="CX49" s="365"/>
      <c r="CY49" s="365"/>
      <c r="CZ49" s="365"/>
      <c r="DA49" s="365"/>
      <c r="DB49" s="365"/>
      <c r="DC49" s="365"/>
      <c r="DD49" s="365"/>
      <c r="DE49" s="365"/>
      <c r="DF49" s="365"/>
      <c r="DG49" s="365"/>
      <c r="DH49" s="365"/>
      <c r="DI49" s="365"/>
    </row>
    <row r="50" spans="5:113">
      <c r="E50" s="363" t="s">
        <v>209</v>
      </c>
      <c r="F50" s="363"/>
      <c r="G50" s="363"/>
      <c r="H50" s="363"/>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3"/>
      <c r="AF50" s="363"/>
      <c r="AG50" s="363"/>
      <c r="AH50" s="363"/>
      <c r="AI50" s="363"/>
      <c r="AJ50" s="363"/>
      <c r="AK50" s="363"/>
      <c r="AL50" s="363"/>
      <c r="AM50" s="363"/>
      <c r="AN50" s="363"/>
      <c r="AO50" s="363"/>
      <c r="AP50" s="363"/>
      <c r="AQ50" s="363"/>
      <c r="AR50" s="363"/>
      <c r="AS50" s="363"/>
      <c r="AT50" s="363"/>
      <c r="AU50" s="363"/>
      <c r="AV50" s="363"/>
      <c r="AW50" s="363"/>
      <c r="AX50" s="363"/>
      <c r="AY50" s="363"/>
      <c r="AZ50" s="363"/>
      <c r="BA50" s="363"/>
      <c r="BB50" s="363"/>
      <c r="BC50" s="363"/>
      <c r="BD50" s="363"/>
      <c r="BE50" s="363"/>
      <c r="BF50" s="363"/>
      <c r="BG50" s="363"/>
      <c r="BH50" s="363"/>
      <c r="BI50" s="363"/>
      <c r="BJ50" s="363"/>
      <c r="BK50" s="363"/>
      <c r="BL50" s="363"/>
      <c r="BM50" s="363"/>
      <c r="BN50" s="363"/>
      <c r="BO50" s="363"/>
      <c r="BP50" s="363"/>
      <c r="BQ50" s="363"/>
      <c r="BR50" s="363"/>
      <c r="BS50" s="363"/>
      <c r="BT50" s="363"/>
      <c r="BU50" s="363"/>
      <c r="BV50" s="363"/>
      <c r="BW50" s="363"/>
      <c r="BX50" s="363"/>
      <c r="BY50" s="363"/>
      <c r="BZ50" s="363"/>
      <c r="CA50" s="363"/>
      <c r="CB50" s="363"/>
      <c r="CC50" s="363"/>
      <c r="CD50" s="363"/>
      <c r="CE50" s="363"/>
      <c r="CF50" s="363"/>
      <c r="CG50" s="363"/>
      <c r="CH50" s="363"/>
      <c r="CI50" s="363"/>
      <c r="CJ50" s="363"/>
      <c r="CK50" s="363"/>
      <c r="CL50" s="363"/>
      <c r="CM50" s="363"/>
      <c r="CN50" s="363"/>
      <c r="CO50" s="363"/>
      <c r="CP50" s="363"/>
      <c r="CQ50" s="363"/>
      <c r="CR50" s="363"/>
      <c r="CS50" s="363"/>
      <c r="CT50" s="363"/>
      <c r="CU50" s="363"/>
      <c r="CV50" s="363"/>
      <c r="CW50" s="363"/>
      <c r="CX50" s="363"/>
      <c r="CY50" s="363"/>
      <c r="CZ50" s="363"/>
      <c r="DA50" s="363"/>
      <c r="DB50" s="363"/>
      <c r="DC50" s="363"/>
      <c r="DD50" s="363"/>
      <c r="DE50" s="363"/>
      <c r="DF50" s="363"/>
      <c r="DG50" s="363"/>
      <c r="DH50" s="363"/>
      <c r="DI50" s="363"/>
    </row>
    <row r="51" spans="5:113">
      <c r="E51" s="363" t="s">
        <v>210</v>
      </c>
      <c r="F51" s="363"/>
      <c r="G51" s="363"/>
      <c r="H51" s="363"/>
      <c r="I51" s="363"/>
      <c r="J51" s="363"/>
      <c r="K51" s="363"/>
      <c r="L51" s="363"/>
      <c r="M51" s="363"/>
      <c r="N51" s="363"/>
      <c r="O51" s="363"/>
      <c r="P51" s="363"/>
      <c r="Q51" s="363"/>
      <c r="R51" s="363"/>
      <c r="S51" s="363"/>
      <c r="T51" s="363"/>
      <c r="U51" s="363"/>
      <c r="V51" s="363"/>
      <c r="W51" s="363"/>
      <c r="X51" s="363"/>
      <c r="Y51" s="363"/>
      <c r="Z51" s="363"/>
      <c r="AA51" s="363"/>
      <c r="AB51" s="363"/>
      <c r="AC51" s="363"/>
      <c r="AD51" s="363"/>
      <c r="AE51" s="363"/>
      <c r="AF51" s="363"/>
      <c r="AG51" s="363"/>
      <c r="AH51" s="363"/>
      <c r="AI51" s="363"/>
      <c r="AJ51" s="363"/>
      <c r="AK51" s="363"/>
      <c r="AL51" s="363"/>
      <c r="AM51" s="363"/>
      <c r="AN51" s="363"/>
      <c r="AO51" s="363"/>
      <c r="AP51" s="363"/>
      <c r="AQ51" s="363"/>
      <c r="AR51" s="363"/>
      <c r="AS51" s="363"/>
      <c r="AT51" s="363"/>
      <c r="AU51" s="363"/>
      <c r="AV51" s="363"/>
      <c r="AW51" s="363"/>
      <c r="AX51" s="363"/>
      <c r="AY51" s="363"/>
      <c r="AZ51" s="363"/>
      <c r="BA51" s="363"/>
      <c r="BB51" s="363"/>
      <c r="BC51" s="363"/>
      <c r="BD51" s="363"/>
      <c r="BE51" s="363"/>
      <c r="BF51" s="363"/>
      <c r="BG51" s="363"/>
      <c r="BH51" s="363"/>
      <c r="BI51" s="363"/>
      <c r="BJ51" s="363"/>
      <c r="BK51" s="363"/>
      <c r="BL51" s="363"/>
      <c r="BM51" s="363"/>
      <c r="BN51" s="363"/>
      <c r="BO51" s="363"/>
      <c r="BP51" s="363"/>
      <c r="BQ51" s="363"/>
      <c r="BR51" s="363"/>
      <c r="BS51" s="363"/>
      <c r="BT51" s="363"/>
      <c r="BU51" s="363"/>
      <c r="BV51" s="363"/>
      <c r="BW51" s="363"/>
      <c r="BX51" s="363"/>
      <c r="BY51" s="363"/>
      <c r="BZ51" s="363"/>
      <c r="CA51" s="363"/>
      <c r="CB51" s="363"/>
      <c r="CC51" s="363"/>
      <c r="CD51" s="363"/>
      <c r="CE51" s="363"/>
      <c r="CF51" s="363"/>
      <c r="CG51" s="363"/>
      <c r="CH51" s="363"/>
      <c r="CI51" s="363"/>
      <c r="CJ51" s="363"/>
      <c r="CK51" s="363"/>
      <c r="CL51" s="363"/>
      <c r="CM51" s="363"/>
      <c r="CN51" s="363"/>
      <c r="CO51" s="363"/>
      <c r="CP51" s="363"/>
      <c r="CQ51" s="363"/>
      <c r="CR51" s="363"/>
      <c r="CS51" s="363"/>
      <c r="CT51" s="363"/>
      <c r="CU51" s="363"/>
      <c r="CV51" s="363"/>
      <c r="CW51" s="363"/>
      <c r="CX51" s="363"/>
      <c r="CY51" s="363"/>
      <c r="CZ51" s="363"/>
      <c r="DA51" s="363"/>
      <c r="DB51" s="363"/>
      <c r="DC51" s="363"/>
      <c r="DD51" s="363"/>
      <c r="DE51" s="363"/>
      <c r="DF51" s="363"/>
      <c r="DG51" s="363"/>
      <c r="DH51" s="363"/>
      <c r="DI51" s="363"/>
    </row>
    <row r="52" spans="5:113">
      <c r="E52" s="363" t="s">
        <v>211</v>
      </c>
      <c r="F52" s="363"/>
      <c r="G52" s="363"/>
      <c r="H52" s="363"/>
      <c r="I52" s="363"/>
      <c r="J52" s="363"/>
      <c r="K52" s="363"/>
      <c r="L52" s="363"/>
      <c r="M52" s="363"/>
      <c r="N52" s="363"/>
      <c r="O52" s="363"/>
      <c r="P52" s="363"/>
      <c r="Q52" s="363"/>
      <c r="R52" s="363"/>
      <c r="S52" s="363"/>
      <c r="T52" s="363"/>
      <c r="U52" s="363"/>
      <c r="V52" s="363"/>
      <c r="W52" s="363"/>
      <c r="X52" s="363"/>
      <c r="Y52" s="363"/>
      <c r="Z52" s="363"/>
      <c r="AA52" s="363"/>
      <c r="AB52" s="363"/>
      <c r="AC52" s="363"/>
      <c r="AD52" s="363"/>
      <c r="AE52" s="363"/>
      <c r="AF52" s="363"/>
      <c r="AG52" s="363"/>
      <c r="AH52" s="363"/>
      <c r="AI52" s="363"/>
      <c r="AJ52" s="363"/>
      <c r="AK52" s="363"/>
      <c r="AL52" s="363"/>
      <c r="AM52" s="363"/>
      <c r="AN52" s="363"/>
      <c r="AO52" s="363"/>
      <c r="AP52" s="363"/>
      <c r="AQ52" s="363"/>
      <c r="AR52" s="363"/>
      <c r="AS52" s="363"/>
      <c r="AT52" s="363"/>
      <c r="AU52" s="363"/>
      <c r="AV52" s="363"/>
      <c r="AW52" s="363"/>
      <c r="AX52" s="363"/>
      <c r="AY52" s="363"/>
      <c r="AZ52" s="363"/>
      <c r="BA52" s="363"/>
      <c r="BB52" s="363"/>
      <c r="BC52" s="363"/>
      <c r="BD52" s="363"/>
      <c r="BE52" s="363"/>
      <c r="BF52" s="363"/>
      <c r="BG52" s="363"/>
      <c r="BH52" s="363"/>
      <c r="BI52" s="363"/>
      <c r="BJ52" s="363"/>
      <c r="BK52" s="363"/>
      <c r="BL52" s="363"/>
      <c r="BM52" s="363"/>
      <c r="BN52" s="363"/>
      <c r="BO52" s="363"/>
      <c r="BP52" s="363"/>
      <c r="BQ52" s="363"/>
      <c r="BR52" s="363"/>
      <c r="BS52" s="363"/>
      <c r="BT52" s="363"/>
      <c r="BU52" s="363"/>
      <c r="BV52" s="363"/>
      <c r="BW52" s="363"/>
      <c r="BX52" s="363"/>
      <c r="BY52" s="363"/>
      <c r="BZ52" s="363"/>
      <c r="CA52" s="363"/>
      <c r="CB52" s="363"/>
      <c r="CC52" s="363"/>
      <c r="CD52" s="363"/>
      <c r="CE52" s="363"/>
      <c r="CF52" s="363"/>
      <c r="CG52" s="363"/>
      <c r="CH52" s="363"/>
      <c r="CI52" s="363"/>
      <c r="CJ52" s="363"/>
      <c r="CK52" s="363"/>
      <c r="CL52" s="363"/>
      <c r="CM52" s="363"/>
      <c r="CN52" s="363"/>
      <c r="CO52" s="363"/>
      <c r="CP52" s="363"/>
      <c r="CQ52" s="363"/>
      <c r="CR52" s="363"/>
      <c r="CS52" s="363"/>
      <c r="CT52" s="363"/>
      <c r="CU52" s="363"/>
      <c r="CV52" s="363"/>
      <c r="CW52" s="363"/>
      <c r="CX52" s="363"/>
      <c r="CY52" s="363"/>
      <c r="CZ52" s="363"/>
      <c r="DA52" s="363"/>
      <c r="DB52" s="363"/>
      <c r="DC52" s="363"/>
      <c r="DD52" s="363"/>
      <c r="DE52" s="363"/>
      <c r="DF52" s="363"/>
      <c r="DG52" s="363"/>
      <c r="DH52" s="363"/>
      <c r="DI52" s="363"/>
    </row>
    <row r="53" spans="5:113">
      <c r="E53" s="362" t="s">
        <v>606</v>
      </c>
      <c r="F53" s="361"/>
    </row>
    <row r="54" spans="5:113"/>
    <row r="55" spans="5:113"/>
    <row r="56" spans="5:113"/>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560</v>
      </c>
      <c r="G33" s="29" t="s">
        <v>561</v>
      </c>
      <c r="H33" s="29" t="s">
        <v>562</v>
      </c>
      <c r="I33" s="29" t="s">
        <v>563</v>
      </c>
      <c r="J33" s="30" t="s">
        <v>564</v>
      </c>
      <c r="K33" s="22"/>
      <c r="L33" s="22"/>
      <c r="M33" s="22"/>
      <c r="N33" s="22"/>
      <c r="O33" s="22"/>
      <c r="P33" s="22"/>
    </row>
    <row r="34" spans="1:16" ht="39" customHeight="1">
      <c r="A34" s="22"/>
      <c r="B34" s="31"/>
      <c r="C34" s="1151" t="s">
        <v>567</v>
      </c>
      <c r="D34" s="1151"/>
      <c r="E34" s="1152"/>
      <c r="F34" s="32" t="s">
        <v>568</v>
      </c>
      <c r="G34" s="33" t="s">
        <v>569</v>
      </c>
      <c r="H34" s="33" t="s">
        <v>570</v>
      </c>
      <c r="I34" s="33" t="s">
        <v>571</v>
      </c>
      <c r="J34" s="34" t="s">
        <v>572</v>
      </c>
      <c r="K34" s="22"/>
      <c r="L34" s="22"/>
      <c r="M34" s="22"/>
      <c r="N34" s="22"/>
      <c r="O34" s="22"/>
      <c r="P34" s="22"/>
    </row>
    <row r="35" spans="1:16" ht="39" customHeight="1">
      <c r="A35" s="22"/>
      <c r="B35" s="35"/>
      <c r="C35" s="1145" t="s">
        <v>573</v>
      </c>
      <c r="D35" s="1146"/>
      <c r="E35" s="1147"/>
      <c r="F35" s="36">
        <v>32.31</v>
      </c>
      <c r="G35" s="37">
        <v>33.729999999999997</v>
      </c>
      <c r="H35" s="37">
        <v>32.79</v>
      </c>
      <c r="I35" s="37">
        <v>34.14</v>
      </c>
      <c r="J35" s="38">
        <v>31.92</v>
      </c>
      <c r="K35" s="22"/>
      <c r="L35" s="22"/>
      <c r="M35" s="22"/>
      <c r="N35" s="22"/>
      <c r="O35" s="22"/>
      <c r="P35" s="22"/>
    </row>
    <row r="36" spans="1:16" ht="39" customHeight="1">
      <c r="A36" s="22"/>
      <c r="B36" s="35"/>
      <c r="C36" s="1145" t="s">
        <v>574</v>
      </c>
      <c r="D36" s="1146"/>
      <c r="E36" s="1147"/>
      <c r="F36" s="36">
        <v>3.92</v>
      </c>
      <c r="G36" s="37">
        <v>3.96</v>
      </c>
      <c r="H36" s="37">
        <v>2.41</v>
      </c>
      <c r="I36" s="37">
        <v>7.68</v>
      </c>
      <c r="J36" s="38">
        <v>8.73</v>
      </c>
      <c r="K36" s="22"/>
      <c r="L36" s="22"/>
      <c r="M36" s="22"/>
      <c r="N36" s="22"/>
      <c r="O36" s="22"/>
      <c r="P36" s="22"/>
    </row>
    <row r="37" spans="1:16" ht="39" customHeight="1">
      <c r="A37" s="22"/>
      <c r="B37" s="35"/>
      <c r="C37" s="1145" t="s">
        <v>575</v>
      </c>
      <c r="D37" s="1146"/>
      <c r="E37" s="1147"/>
      <c r="F37" s="36">
        <v>9.15</v>
      </c>
      <c r="G37" s="37">
        <v>9.16</v>
      </c>
      <c r="H37" s="37">
        <v>10.48</v>
      </c>
      <c r="I37" s="37">
        <v>10.75</v>
      </c>
      <c r="J37" s="38">
        <v>8.3699999999999992</v>
      </c>
      <c r="K37" s="22"/>
      <c r="L37" s="22"/>
      <c r="M37" s="22"/>
      <c r="N37" s="22"/>
      <c r="O37" s="22"/>
      <c r="P37" s="22"/>
    </row>
    <row r="38" spans="1:16" ht="39" customHeight="1">
      <c r="A38" s="22"/>
      <c r="B38" s="35"/>
      <c r="C38" s="1145" t="s">
        <v>576</v>
      </c>
      <c r="D38" s="1146"/>
      <c r="E38" s="1147"/>
      <c r="F38" s="36">
        <v>2.33</v>
      </c>
      <c r="G38" s="37">
        <v>3.05</v>
      </c>
      <c r="H38" s="37">
        <v>2.77</v>
      </c>
      <c r="I38" s="37">
        <v>3.1</v>
      </c>
      <c r="J38" s="38">
        <v>2.93</v>
      </c>
      <c r="K38" s="22"/>
      <c r="L38" s="22"/>
      <c r="M38" s="22"/>
      <c r="N38" s="22"/>
      <c r="O38" s="22"/>
      <c r="P38" s="22"/>
    </row>
    <row r="39" spans="1:16" ht="39" customHeight="1">
      <c r="A39" s="22"/>
      <c r="B39" s="35"/>
      <c r="C39" s="1145" t="s">
        <v>577</v>
      </c>
      <c r="D39" s="1146"/>
      <c r="E39" s="1147"/>
      <c r="F39" s="36">
        <v>0.5</v>
      </c>
      <c r="G39" s="37">
        <v>0.98</v>
      </c>
      <c r="H39" s="37">
        <v>0.42</v>
      </c>
      <c r="I39" s="37">
        <v>0.28000000000000003</v>
      </c>
      <c r="J39" s="38">
        <v>1</v>
      </c>
      <c r="K39" s="22"/>
      <c r="L39" s="22"/>
      <c r="M39" s="22"/>
      <c r="N39" s="22"/>
      <c r="O39" s="22"/>
      <c r="P39" s="22"/>
    </row>
    <row r="40" spans="1:16" ht="39" customHeight="1">
      <c r="A40" s="22"/>
      <c r="B40" s="35"/>
      <c r="C40" s="1145" t="s">
        <v>578</v>
      </c>
      <c r="D40" s="1146"/>
      <c r="E40" s="1147"/>
      <c r="F40" s="36" t="s">
        <v>519</v>
      </c>
      <c r="G40" s="37" t="s">
        <v>519</v>
      </c>
      <c r="H40" s="37" t="s">
        <v>519</v>
      </c>
      <c r="I40" s="37">
        <v>0.1</v>
      </c>
      <c r="J40" s="38">
        <v>0.15</v>
      </c>
      <c r="K40" s="22"/>
      <c r="L40" s="22"/>
      <c r="M40" s="22"/>
      <c r="N40" s="22"/>
      <c r="O40" s="22"/>
      <c r="P40" s="22"/>
    </row>
    <row r="41" spans="1:16" ht="39" customHeight="1">
      <c r="A41" s="22"/>
      <c r="B41" s="35"/>
      <c r="C41" s="1145" t="s">
        <v>579</v>
      </c>
      <c r="D41" s="1146"/>
      <c r="E41" s="1147"/>
      <c r="F41" s="36" t="s">
        <v>580</v>
      </c>
      <c r="G41" s="37">
        <v>0.31</v>
      </c>
      <c r="H41" s="37">
        <v>0.33</v>
      </c>
      <c r="I41" s="37">
        <v>0.33</v>
      </c>
      <c r="J41" s="38">
        <v>0.15</v>
      </c>
      <c r="K41" s="22"/>
      <c r="L41" s="22"/>
      <c r="M41" s="22"/>
      <c r="N41" s="22"/>
      <c r="O41" s="22"/>
      <c r="P41" s="22"/>
    </row>
    <row r="42" spans="1:16" ht="39" customHeight="1">
      <c r="A42" s="22"/>
      <c r="B42" s="39"/>
      <c r="C42" s="1145" t="s">
        <v>581</v>
      </c>
      <c r="D42" s="1146"/>
      <c r="E42" s="1147"/>
      <c r="F42" s="36" t="s">
        <v>519</v>
      </c>
      <c r="G42" s="37" t="s">
        <v>519</v>
      </c>
      <c r="H42" s="37" t="s">
        <v>519</v>
      </c>
      <c r="I42" s="37" t="s">
        <v>519</v>
      </c>
      <c r="J42" s="38" t="s">
        <v>519</v>
      </c>
      <c r="K42" s="22"/>
      <c r="L42" s="22"/>
      <c r="M42" s="22"/>
      <c r="N42" s="22"/>
      <c r="O42" s="22"/>
      <c r="P42" s="22"/>
    </row>
    <row r="43" spans="1:16" ht="39" customHeight="1" thickBot="1">
      <c r="A43" s="22"/>
      <c r="B43" s="40"/>
      <c r="C43" s="1148" t="s">
        <v>582</v>
      </c>
      <c r="D43" s="1149"/>
      <c r="E43" s="1150"/>
      <c r="F43" s="41">
        <v>0.16</v>
      </c>
      <c r="G43" s="42">
        <v>0.12</v>
      </c>
      <c r="H43" s="42">
        <v>0.15</v>
      </c>
      <c r="I43" s="42">
        <v>0.16</v>
      </c>
      <c r="J43" s="43">
        <v>0.14000000000000001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rgZ0BzfsCGNQAW/e6j+9PwhLwOUsJXXLA32BVA+G7qz8yROu3PxJ3gcE4OYH9jOlwjp71/ltzEM13tLSNDBrwg==" saltValue="1jmiVI481sxN8+CTpBdc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c r="A45" s="48"/>
      <c r="B45" s="1171" t="s">
        <v>10</v>
      </c>
      <c r="C45" s="1172"/>
      <c r="D45" s="58"/>
      <c r="E45" s="1177" t="s">
        <v>11</v>
      </c>
      <c r="F45" s="1177"/>
      <c r="G45" s="1177"/>
      <c r="H45" s="1177"/>
      <c r="I45" s="1177"/>
      <c r="J45" s="1178"/>
      <c r="K45" s="59">
        <v>4680</v>
      </c>
      <c r="L45" s="60">
        <v>4738</v>
      </c>
      <c r="M45" s="60">
        <v>4296</v>
      </c>
      <c r="N45" s="60">
        <v>4772</v>
      </c>
      <c r="O45" s="61">
        <v>5629</v>
      </c>
      <c r="P45" s="48"/>
      <c r="Q45" s="48"/>
      <c r="R45" s="48"/>
      <c r="S45" s="48"/>
      <c r="T45" s="48"/>
      <c r="U45" s="48"/>
    </row>
    <row r="46" spans="1:21" ht="30.75" customHeight="1">
      <c r="A46" s="48"/>
      <c r="B46" s="1173"/>
      <c r="C46" s="1174"/>
      <c r="D46" s="62"/>
      <c r="E46" s="1155" t="s">
        <v>12</v>
      </c>
      <c r="F46" s="1155"/>
      <c r="G46" s="1155"/>
      <c r="H46" s="1155"/>
      <c r="I46" s="1155"/>
      <c r="J46" s="1156"/>
      <c r="K46" s="63" t="s">
        <v>519</v>
      </c>
      <c r="L46" s="64" t="s">
        <v>519</v>
      </c>
      <c r="M46" s="64" t="s">
        <v>519</v>
      </c>
      <c r="N46" s="64" t="s">
        <v>519</v>
      </c>
      <c r="O46" s="65" t="s">
        <v>519</v>
      </c>
      <c r="P46" s="48"/>
      <c r="Q46" s="48"/>
      <c r="R46" s="48"/>
      <c r="S46" s="48"/>
      <c r="T46" s="48"/>
      <c r="U46" s="48"/>
    </row>
    <row r="47" spans="1:21" ht="30.75" customHeight="1">
      <c r="A47" s="48"/>
      <c r="B47" s="1173"/>
      <c r="C47" s="1174"/>
      <c r="D47" s="62"/>
      <c r="E47" s="1155" t="s">
        <v>13</v>
      </c>
      <c r="F47" s="1155"/>
      <c r="G47" s="1155"/>
      <c r="H47" s="1155"/>
      <c r="I47" s="1155"/>
      <c r="J47" s="1156"/>
      <c r="K47" s="63" t="s">
        <v>519</v>
      </c>
      <c r="L47" s="64" t="s">
        <v>519</v>
      </c>
      <c r="M47" s="64" t="s">
        <v>519</v>
      </c>
      <c r="N47" s="64" t="s">
        <v>519</v>
      </c>
      <c r="O47" s="65" t="s">
        <v>519</v>
      </c>
      <c r="P47" s="48"/>
      <c r="Q47" s="48"/>
      <c r="R47" s="48"/>
      <c r="S47" s="48"/>
      <c r="T47" s="48"/>
      <c r="U47" s="48"/>
    </row>
    <row r="48" spans="1:21" ht="30.75" customHeight="1">
      <c r="A48" s="48"/>
      <c r="B48" s="1173"/>
      <c r="C48" s="1174"/>
      <c r="D48" s="62"/>
      <c r="E48" s="1155" t="s">
        <v>14</v>
      </c>
      <c r="F48" s="1155"/>
      <c r="G48" s="1155"/>
      <c r="H48" s="1155"/>
      <c r="I48" s="1155"/>
      <c r="J48" s="1156"/>
      <c r="K48" s="63">
        <v>1546</v>
      </c>
      <c r="L48" s="64">
        <v>1486</v>
      </c>
      <c r="M48" s="64">
        <v>1428</v>
      </c>
      <c r="N48" s="64">
        <v>1340</v>
      </c>
      <c r="O48" s="65">
        <v>1425</v>
      </c>
      <c r="P48" s="48"/>
      <c r="Q48" s="48"/>
      <c r="R48" s="48"/>
      <c r="S48" s="48"/>
      <c r="T48" s="48"/>
      <c r="U48" s="48"/>
    </row>
    <row r="49" spans="1:21" ht="30.75" customHeight="1">
      <c r="A49" s="48"/>
      <c r="B49" s="1173"/>
      <c r="C49" s="1174"/>
      <c r="D49" s="62"/>
      <c r="E49" s="1155" t="s">
        <v>15</v>
      </c>
      <c r="F49" s="1155"/>
      <c r="G49" s="1155"/>
      <c r="H49" s="1155"/>
      <c r="I49" s="1155"/>
      <c r="J49" s="1156"/>
      <c r="K49" s="63">
        <v>78</v>
      </c>
      <c r="L49" s="64">
        <v>85</v>
      </c>
      <c r="M49" s="64">
        <v>83</v>
      </c>
      <c r="N49" s="64">
        <v>84</v>
      </c>
      <c r="O49" s="65">
        <v>113</v>
      </c>
      <c r="P49" s="48"/>
      <c r="Q49" s="48"/>
      <c r="R49" s="48"/>
      <c r="S49" s="48"/>
      <c r="T49" s="48"/>
      <c r="U49" s="48"/>
    </row>
    <row r="50" spans="1:21" ht="30.75" customHeight="1">
      <c r="A50" s="48"/>
      <c r="B50" s="1173"/>
      <c r="C50" s="1174"/>
      <c r="D50" s="62"/>
      <c r="E50" s="1155" t="s">
        <v>16</v>
      </c>
      <c r="F50" s="1155"/>
      <c r="G50" s="1155"/>
      <c r="H50" s="1155"/>
      <c r="I50" s="1155"/>
      <c r="J50" s="1156"/>
      <c r="K50" s="63">
        <v>37</v>
      </c>
      <c r="L50" s="64">
        <v>36</v>
      </c>
      <c r="M50" s="64">
        <v>18</v>
      </c>
      <c r="N50" s="64" t="s">
        <v>519</v>
      </c>
      <c r="O50" s="65" t="s">
        <v>519</v>
      </c>
      <c r="P50" s="48"/>
      <c r="Q50" s="48"/>
      <c r="R50" s="48"/>
      <c r="S50" s="48"/>
      <c r="T50" s="48"/>
      <c r="U50" s="48"/>
    </row>
    <row r="51" spans="1:21" ht="30.75" customHeight="1">
      <c r="A51" s="48"/>
      <c r="B51" s="1175"/>
      <c r="C51" s="1176"/>
      <c r="D51" s="66"/>
      <c r="E51" s="1155" t="s">
        <v>17</v>
      </c>
      <c r="F51" s="1155"/>
      <c r="G51" s="1155"/>
      <c r="H51" s="1155"/>
      <c r="I51" s="1155"/>
      <c r="J51" s="1156"/>
      <c r="K51" s="63" t="s">
        <v>519</v>
      </c>
      <c r="L51" s="64" t="s">
        <v>519</v>
      </c>
      <c r="M51" s="64" t="s">
        <v>519</v>
      </c>
      <c r="N51" s="64" t="s">
        <v>519</v>
      </c>
      <c r="O51" s="65" t="s">
        <v>519</v>
      </c>
      <c r="P51" s="48"/>
      <c r="Q51" s="48"/>
      <c r="R51" s="48"/>
      <c r="S51" s="48"/>
      <c r="T51" s="48"/>
      <c r="U51" s="48"/>
    </row>
    <row r="52" spans="1:21" ht="30.75" customHeight="1">
      <c r="A52" s="48"/>
      <c r="B52" s="1153" t="s">
        <v>18</v>
      </c>
      <c r="C52" s="1154"/>
      <c r="D52" s="66"/>
      <c r="E52" s="1155" t="s">
        <v>19</v>
      </c>
      <c r="F52" s="1155"/>
      <c r="G52" s="1155"/>
      <c r="H52" s="1155"/>
      <c r="I52" s="1155"/>
      <c r="J52" s="1156"/>
      <c r="K52" s="63">
        <v>5355</v>
      </c>
      <c r="L52" s="64">
        <v>5458</v>
      </c>
      <c r="M52" s="64">
        <v>5226</v>
      </c>
      <c r="N52" s="64">
        <v>5391</v>
      </c>
      <c r="O52" s="65">
        <v>5995</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986</v>
      </c>
      <c r="L53" s="69">
        <v>887</v>
      </c>
      <c r="M53" s="69">
        <v>599</v>
      </c>
      <c r="N53" s="69">
        <v>805</v>
      </c>
      <c r="O53" s="70">
        <v>1172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583</v>
      </c>
      <c r="P55" s="48"/>
      <c r="Q55" s="48"/>
      <c r="R55" s="48"/>
      <c r="S55" s="48"/>
      <c r="T55" s="48"/>
      <c r="U55" s="48"/>
    </row>
    <row r="56" spans="1:21" ht="31.5" customHeight="1" thickBot="1">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c r="B57" s="1161" t="s">
        <v>24</v>
      </c>
      <c r="C57" s="1162"/>
      <c r="D57" s="1165" t="s">
        <v>25</v>
      </c>
      <c r="E57" s="1166"/>
      <c r="F57" s="1166"/>
      <c r="G57" s="1166"/>
      <c r="H57" s="1166"/>
      <c r="I57" s="1166"/>
      <c r="J57" s="1167"/>
      <c r="K57" s="83"/>
      <c r="L57" s="84"/>
      <c r="M57" s="84"/>
      <c r="N57" s="84"/>
      <c r="O57" s="85"/>
    </row>
    <row r="58" spans="1:21" ht="31.5" customHeight="1" thickBot="1">
      <c r="B58" s="1163"/>
      <c r="C58" s="1164"/>
      <c r="D58" s="1168" t="s">
        <v>26</v>
      </c>
      <c r="E58" s="1169"/>
      <c r="F58" s="1169"/>
      <c r="G58" s="1169"/>
      <c r="H58" s="1169"/>
      <c r="I58" s="1169"/>
      <c r="J58" s="1170"/>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2cOtEjEyDGUQ/B+48EgDRbLfZ/71sUoi6Nn2CJWKbpj9V5w/Uywbma+w/pjSci/J0bjnN6Ya/SuHNCBbwcqtQ==" saltValue="rDz0azviQHExfTBKQtohX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560</v>
      </c>
      <c r="J40" s="100" t="s">
        <v>561</v>
      </c>
      <c r="K40" s="100" t="s">
        <v>562</v>
      </c>
      <c r="L40" s="100" t="s">
        <v>563</v>
      </c>
      <c r="M40" s="101" t="s">
        <v>564</v>
      </c>
    </row>
    <row r="41" spans="2:13" ht="27.75" customHeight="1">
      <c r="B41" s="1191" t="s">
        <v>29</v>
      </c>
      <c r="C41" s="1192"/>
      <c r="D41" s="102"/>
      <c r="E41" s="1193" t="s">
        <v>30</v>
      </c>
      <c r="F41" s="1193"/>
      <c r="G41" s="1193"/>
      <c r="H41" s="1194"/>
      <c r="I41" s="346">
        <v>32543</v>
      </c>
      <c r="J41" s="347">
        <v>32969</v>
      </c>
      <c r="K41" s="347">
        <v>34189</v>
      </c>
      <c r="L41" s="347">
        <v>33971</v>
      </c>
      <c r="M41" s="348">
        <v>32980</v>
      </c>
    </row>
    <row r="42" spans="2:13" ht="27.75" customHeight="1">
      <c r="B42" s="1181"/>
      <c r="C42" s="1182"/>
      <c r="D42" s="103"/>
      <c r="E42" s="1185" t="s">
        <v>31</v>
      </c>
      <c r="F42" s="1185"/>
      <c r="G42" s="1185"/>
      <c r="H42" s="1186"/>
      <c r="I42" s="349">
        <v>53</v>
      </c>
      <c r="J42" s="350">
        <v>18</v>
      </c>
      <c r="K42" s="350" t="s">
        <v>519</v>
      </c>
      <c r="L42" s="350" t="s">
        <v>519</v>
      </c>
      <c r="M42" s="351" t="s">
        <v>519</v>
      </c>
    </row>
    <row r="43" spans="2:13" ht="27.75" customHeight="1">
      <c r="B43" s="1181"/>
      <c r="C43" s="1182"/>
      <c r="D43" s="103"/>
      <c r="E43" s="1185" t="s">
        <v>32</v>
      </c>
      <c r="F43" s="1185"/>
      <c r="G43" s="1185"/>
      <c r="H43" s="1186"/>
      <c r="I43" s="349">
        <v>12927</v>
      </c>
      <c r="J43" s="350">
        <v>11619</v>
      </c>
      <c r="K43" s="350">
        <v>10747</v>
      </c>
      <c r="L43" s="350">
        <v>9732</v>
      </c>
      <c r="M43" s="351">
        <v>8775</v>
      </c>
    </row>
    <row r="44" spans="2:13" ht="27.75" customHeight="1">
      <c r="B44" s="1181"/>
      <c r="C44" s="1182"/>
      <c r="D44" s="103"/>
      <c r="E44" s="1185" t="s">
        <v>33</v>
      </c>
      <c r="F44" s="1185"/>
      <c r="G44" s="1185"/>
      <c r="H44" s="1186"/>
      <c r="I44" s="349">
        <v>671</v>
      </c>
      <c r="J44" s="350">
        <v>727</v>
      </c>
      <c r="K44" s="350">
        <v>975</v>
      </c>
      <c r="L44" s="350">
        <v>1204</v>
      </c>
      <c r="M44" s="351">
        <v>1087</v>
      </c>
    </row>
    <row r="45" spans="2:13" ht="27.75" customHeight="1">
      <c r="B45" s="1181"/>
      <c r="C45" s="1182"/>
      <c r="D45" s="103"/>
      <c r="E45" s="1185" t="s">
        <v>34</v>
      </c>
      <c r="F45" s="1185"/>
      <c r="G45" s="1185"/>
      <c r="H45" s="1186"/>
      <c r="I45" s="349">
        <v>5055</v>
      </c>
      <c r="J45" s="350">
        <v>4842</v>
      </c>
      <c r="K45" s="350">
        <v>4780</v>
      </c>
      <c r="L45" s="350">
        <v>4585</v>
      </c>
      <c r="M45" s="351">
        <v>4332</v>
      </c>
    </row>
    <row r="46" spans="2:13" ht="27.75" customHeight="1">
      <c r="B46" s="1181"/>
      <c r="C46" s="1182"/>
      <c r="D46" s="104"/>
      <c r="E46" s="1185" t="s">
        <v>35</v>
      </c>
      <c r="F46" s="1185"/>
      <c r="G46" s="1185"/>
      <c r="H46" s="1186"/>
      <c r="I46" s="349" t="s">
        <v>519</v>
      </c>
      <c r="J46" s="350" t="s">
        <v>519</v>
      </c>
      <c r="K46" s="350" t="s">
        <v>519</v>
      </c>
      <c r="L46" s="350" t="s">
        <v>519</v>
      </c>
      <c r="M46" s="351" t="s">
        <v>519</v>
      </c>
    </row>
    <row r="47" spans="2:13" ht="27.75" customHeight="1">
      <c r="B47" s="1181"/>
      <c r="C47" s="1182"/>
      <c r="D47" s="105"/>
      <c r="E47" s="1195" t="s">
        <v>36</v>
      </c>
      <c r="F47" s="1196"/>
      <c r="G47" s="1196"/>
      <c r="H47" s="1197"/>
      <c r="I47" s="349" t="s">
        <v>519</v>
      </c>
      <c r="J47" s="350" t="s">
        <v>519</v>
      </c>
      <c r="K47" s="350" t="s">
        <v>519</v>
      </c>
      <c r="L47" s="350" t="s">
        <v>519</v>
      </c>
      <c r="M47" s="351" t="s">
        <v>519</v>
      </c>
    </row>
    <row r="48" spans="2:13" ht="27.75" customHeight="1">
      <c r="B48" s="1181"/>
      <c r="C48" s="1182"/>
      <c r="D48" s="103"/>
      <c r="E48" s="1185" t="s">
        <v>37</v>
      </c>
      <c r="F48" s="1185"/>
      <c r="G48" s="1185"/>
      <c r="H48" s="1186"/>
      <c r="I48" s="349" t="s">
        <v>519</v>
      </c>
      <c r="J48" s="350" t="s">
        <v>519</v>
      </c>
      <c r="K48" s="350" t="s">
        <v>519</v>
      </c>
      <c r="L48" s="350" t="s">
        <v>519</v>
      </c>
      <c r="M48" s="351" t="s">
        <v>519</v>
      </c>
    </row>
    <row r="49" spans="2:13" ht="27.75" customHeight="1">
      <c r="B49" s="1183"/>
      <c r="C49" s="1184"/>
      <c r="D49" s="103"/>
      <c r="E49" s="1185" t="s">
        <v>38</v>
      </c>
      <c r="F49" s="1185"/>
      <c r="G49" s="1185"/>
      <c r="H49" s="1186"/>
      <c r="I49" s="349" t="s">
        <v>519</v>
      </c>
      <c r="J49" s="350" t="s">
        <v>519</v>
      </c>
      <c r="K49" s="350" t="s">
        <v>519</v>
      </c>
      <c r="L49" s="350" t="s">
        <v>519</v>
      </c>
      <c r="M49" s="351" t="s">
        <v>519</v>
      </c>
    </row>
    <row r="50" spans="2:13" ht="27.75" customHeight="1">
      <c r="B50" s="1179" t="s">
        <v>39</v>
      </c>
      <c r="C50" s="1180"/>
      <c r="D50" s="106"/>
      <c r="E50" s="1185" t="s">
        <v>40</v>
      </c>
      <c r="F50" s="1185"/>
      <c r="G50" s="1185"/>
      <c r="H50" s="1186"/>
      <c r="I50" s="349">
        <v>13961</v>
      </c>
      <c r="J50" s="350">
        <v>12630</v>
      </c>
      <c r="K50" s="350">
        <v>12557</v>
      </c>
      <c r="L50" s="350">
        <v>14058</v>
      </c>
      <c r="M50" s="351">
        <v>16893</v>
      </c>
    </row>
    <row r="51" spans="2:13" ht="27.75" customHeight="1">
      <c r="B51" s="1181"/>
      <c r="C51" s="1182"/>
      <c r="D51" s="103"/>
      <c r="E51" s="1185" t="s">
        <v>41</v>
      </c>
      <c r="F51" s="1185"/>
      <c r="G51" s="1185"/>
      <c r="H51" s="1186"/>
      <c r="I51" s="349">
        <v>874</v>
      </c>
      <c r="J51" s="350">
        <v>767</v>
      </c>
      <c r="K51" s="350">
        <v>673</v>
      </c>
      <c r="L51" s="350">
        <v>592</v>
      </c>
      <c r="M51" s="351">
        <v>509</v>
      </c>
    </row>
    <row r="52" spans="2:13" ht="27.75" customHeight="1">
      <c r="B52" s="1183"/>
      <c r="C52" s="1184"/>
      <c r="D52" s="103"/>
      <c r="E52" s="1185" t="s">
        <v>42</v>
      </c>
      <c r="F52" s="1185"/>
      <c r="G52" s="1185"/>
      <c r="H52" s="1186"/>
      <c r="I52" s="349">
        <v>47056</v>
      </c>
      <c r="J52" s="350">
        <v>46629</v>
      </c>
      <c r="K52" s="350">
        <v>46574</v>
      </c>
      <c r="L52" s="350">
        <v>45508</v>
      </c>
      <c r="M52" s="351">
        <v>43870</v>
      </c>
    </row>
    <row r="53" spans="2:13" ht="27.75" customHeight="1" thickBot="1">
      <c r="B53" s="1187" t="s">
        <v>43</v>
      </c>
      <c r="C53" s="1188"/>
      <c r="D53" s="107"/>
      <c r="E53" s="1189" t="s">
        <v>44</v>
      </c>
      <c r="F53" s="1189"/>
      <c r="G53" s="1189"/>
      <c r="H53" s="1190"/>
      <c r="I53" s="352">
        <v>-10641</v>
      </c>
      <c r="J53" s="353">
        <v>-9850</v>
      </c>
      <c r="K53" s="353">
        <v>-9114</v>
      </c>
      <c r="L53" s="353">
        <v>-10666</v>
      </c>
      <c r="M53" s="354">
        <v>-14098</v>
      </c>
    </row>
    <row r="54" spans="2:13" ht="27.75" customHeight="1">
      <c r="B54" s="108" t="s">
        <v>45</v>
      </c>
      <c r="C54" s="109"/>
      <c r="D54" s="109"/>
      <c r="E54" s="110"/>
      <c r="F54" s="110"/>
      <c r="G54" s="110"/>
      <c r="H54" s="110"/>
      <c r="I54" s="111"/>
      <c r="J54" s="111"/>
      <c r="K54" s="111"/>
      <c r="L54" s="111"/>
      <c r="M54" s="111"/>
    </row>
    <row r="55" spans="2:13"/>
  </sheetData>
  <sheetProtection algorithmName="SHA-512" hashValue="BxyRl6MptOZcpjGfqzkJ1OgIIMriH12DSi5E4oAkP/67RPFRcHPlvaNvCVNMSaqmN2T2GstM3+E2glsgAgjWGA==" saltValue="I1pldCg3yRWQoRhEEZGQO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46</v>
      </c>
    </row>
    <row r="54" spans="2:8" ht="29.25" customHeight="1" thickBot="1">
      <c r="B54" s="113" t="s">
        <v>1</v>
      </c>
      <c r="C54" s="114"/>
      <c r="D54" s="114"/>
      <c r="E54" s="115" t="s">
        <v>2</v>
      </c>
      <c r="F54" s="116" t="s">
        <v>562</v>
      </c>
      <c r="G54" s="116" t="s">
        <v>563</v>
      </c>
      <c r="H54" s="117" t="s">
        <v>564</v>
      </c>
    </row>
    <row r="55" spans="2:8" ht="52.5" customHeight="1">
      <c r="B55" s="118"/>
      <c r="C55" s="1206" t="s">
        <v>47</v>
      </c>
      <c r="D55" s="1206"/>
      <c r="E55" s="1207"/>
      <c r="F55" s="119">
        <v>4641</v>
      </c>
      <c r="G55" s="119">
        <v>4378</v>
      </c>
      <c r="H55" s="120">
        <v>4380</v>
      </c>
    </row>
    <row r="56" spans="2:8" ht="52.5" customHeight="1">
      <c r="B56" s="121"/>
      <c r="C56" s="1208" t="s">
        <v>48</v>
      </c>
      <c r="D56" s="1208"/>
      <c r="E56" s="1209"/>
      <c r="F56" s="122">
        <v>1903</v>
      </c>
      <c r="G56" s="122">
        <v>1930</v>
      </c>
      <c r="H56" s="123">
        <v>2252</v>
      </c>
    </row>
    <row r="57" spans="2:8" ht="53.25" customHeight="1">
      <c r="B57" s="121"/>
      <c r="C57" s="1210" t="s">
        <v>49</v>
      </c>
      <c r="D57" s="1210"/>
      <c r="E57" s="1211"/>
      <c r="F57" s="124">
        <v>6800</v>
      </c>
      <c r="G57" s="124">
        <v>8411</v>
      </c>
      <c r="H57" s="125">
        <v>10857</v>
      </c>
    </row>
    <row r="58" spans="2:8" ht="45.75" customHeight="1">
      <c r="B58" s="126"/>
      <c r="C58" s="1198" t="s">
        <v>600</v>
      </c>
      <c r="D58" s="1199"/>
      <c r="E58" s="1200"/>
      <c r="F58" s="127">
        <v>215</v>
      </c>
      <c r="G58" s="127">
        <v>1864</v>
      </c>
      <c r="H58" s="128">
        <v>4004</v>
      </c>
    </row>
    <row r="59" spans="2:8" ht="45.75" customHeight="1">
      <c r="B59" s="126"/>
      <c r="C59" s="1198" t="s">
        <v>601</v>
      </c>
      <c r="D59" s="1199"/>
      <c r="E59" s="1200"/>
      <c r="F59" s="127">
        <v>3020</v>
      </c>
      <c r="G59" s="127">
        <v>3020</v>
      </c>
      <c r="H59" s="128">
        <v>3020</v>
      </c>
    </row>
    <row r="60" spans="2:8" ht="45.75" customHeight="1">
      <c r="B60" s="126"/>
      <c r="C60" s="1198" t="s">
        <v>602</v>
      </c>
      <c r="D60" s="1199"/>
      <c r="E60" s="1200"/>
      <c r="F60" s="127">
        <v>1502</v>
      </c>
      <c r="G60" s="127">
        <v>1449</v>
      </c>
      <c r="H60" s="128">
        <v>1359</v>
      </c>
    </row>
    <row r="61" spans="2:8" ht="45.75" customHeight="1">
      <c r="B61" s="126"/>
      <c r="C61" s="1198" t="s">
        <v>603</v>
      </c>
      <c r="D61" s="1199"/>
      <c r="E61" s="1200"/>
      <c r="F61" s="127">
        <v>667</v>
      </c>
      <c r="G61" s="127">
        <v>741</v>
      </c>
      <c r="H61" s="128">
        <v>771</v>
      </c>
    </row>
    <row r="62" spans="2:8" ht="45.75" customHeight="1" thickBot="1">
      <c r="B62" s="129"/>
      <c r="C62" s="1201" t="s">
        <v>604</v>
      </c>
      <c r="D62" s="1202"/>
      <c r="E62" s="1203"/>
      <c r="F62" s="130">
        <v>0</v>
      </c>
      <c r="G62" s="130">
        <v>0</v>
      </c>
      <c r="H62" s="131">
        <v>400</v>
      </c>
    </row>
    <row r="63" spans="2:8" ht="52.5" customHeight="1" thickBot="1">
      <c r="B63" s="132"/>
      <c r="C63" s="1204" t="s">
        <v>50</v>
      </c>
      <c r="D63" s="1204"/>
      <c r="E63" s="1205"/>
      <c r="F63" s="133">
        <v>13344</v>
      </c>
      <c r="G63" s="133">
        <v>14720</v>
      </c>
      <c r="H63" s="134">
        <v>17489</v>
      </c>
    </row>
    <row r="64" spans="2:8"/>
  </sheetData>
  <sheetProtection algorithmName="SHA-512" hashValue="bO01b9swn90qBLmgB0Ar0rjEZuuceICchZwKTYQ19v2LJF+XuObXZlxgULJUME3eJdTCJveqkV9Buz3Oox22Uw==" saltValue="Wq42h0hjB+bOIQ/Aik3w0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51</v>
      </c>
      <c r="E2" s="146"/>
      <c r="F2" s="147" t="s">
        <v>557</v>
      </c>
      <c r="G2" s="148"/>
      <c r="H2" s="149"/>
    </row>
    <row r="3" spans="1:8">
      <c r="A3" s="145" t="s">
        <v>550</v>
      </c>
      <c r="B3" s="150"/>
      <c r="C3" s="151"/>
      <c r="D3" s="152">
        <v>65185</v>
      </c>
      <c r="E3" s="153"/>
      <c r="F3" s="154">
        <v>70615</v>
      </c>
      <c r="G3" s="155"/>
      <c r="H3" s="156"/>
    </row>
    <row r="4" spans="1:8">
      <c r="A4" s="157"/>
      <c r="B4" s="158"/>
      <c r="C4" s="159"/>
      <c r="D4" s="160">
        <v>35149</v>
      </c>
      <c r="E4" s="161"/>
      <c r="F4" s="162">
        <v>37382</v>
      </c>
      <c r="G4" s="163"/>
      <c r="H4" s="164"/>
    </row>
    <row r="5" spans="1:8">
      <c r="A5" s="145" t="s">
        <v>552</v>
      </c>
      <c r="B5" s="150"/>
      <c r="C5" s="151"/>
      <c r="D5" s="152">
        <v>82939</v>
      </c>
      <c r="E5" s="153"/>
      <c r="F5" s="154">
        <v>69185</v>
      </c>
      <c r="G5" s="155"/>
      <c r="H5" s="156"/>
    </row>
    <row r="6" spans="1:8">
      <c r="A6" s="157"/>
      <c r="B6" s="158"/>
      <c r="C6" s="159"/>
      <c r="D6" s="160">
        <v>35815</v>
      </c>
      <c r="E6" s="161"/>
      <c r="F6" s="162">
        <v>38519</v>
      </c>
      <c r="G6" s="163"/>
      <c r="H6" s="164"/>
    </row>
    <row r="7" spans="1:8">
      <c r="A7" s="145" t="s">
        <v>553</v>
      </c>
      <c r="B7" s="150"/>
      <c r="C7" s="151"/>
      <c r="D7" s="152">
        <v>77237</v>
      </c>
      <c r="E7" s="153"/>
      <c r="F7" s="154">
        <v>70166</v>
      </c>
      <c r="G7" s="155"/>
      <c r="H7" s="156"/>
    </row>
    <row r="8" spans="1:8">
      <c r="A8" s="157"/>
      <c r="B8" s="158"/>
      <c r="C8" s="159"/>
      <c r="D8" s="160">
        <v>32083</v>
      </c>
      <c r="E8" s="161"/>
      <c r="F8" s="162">
        <v>36115</v>
      </c>
      <c r="G8" s="163"/>
      <c r="H8" s="164"/>
    </row>
    <row r="9" spans="1:8">
      <c r="A9" s="145" t="s">
        <v>554</v>
      </c>
      <c r="B9" s="150"/>
      <c r="C9" s="151"/>
      <c r="D9" s="152">
        <v>66542</v>
      </c>
      <c r="E9" s="153"/>
      <c r="F9" s="154">
        <v>70329</v>
      </c>
      <c r="G9" s="155"/>
      <c r="H9" s="156"/>
    </row>
    <row r="10" spans="1:8">
      <c r="A10" s="157"/>
      <c r="B10" s="158"/>
      <c r="C10" s="159"/>
      <c r="D10" s="160">
        <v>42647</v>
      </c>
      <c r="E10" s="161"/>
      <c r="F10" s="162">
        <v>39403</v>
      </c>
      <c r="G10" s="163"/>
      <c r="H10" s="164"/>
    </row>
    <row r="11" spans="1:8">
      <c r="A11" s="145" t="s">
        <v>555</v>
      </c>
      <c r="B11" s="150"/>
      <c r="C11" s="151"/>
      <c r="D11" s="152">
        <v>78749</v>
      </c>
      <c r="E11" s="153"/>
      <c r="F11" s="154">
        <v>71871</v>
      </c>
      <c r="G11" s="155"/>
      <c r="H11" s="156"/>
    </row>
    <row r="12" spans="1:8">
      <c r="A12" s="157"/>
      <c r="B12" s="158"/>
      <c r="C12" s="165"/>
      <c r="D12" s="160">
        <v>47488</v>
      </c>
      <c r="E12" s="161"/>
      <c r="F12" s="162">
        <v>38232</v>
      </c>
      <c r="G12" s="163"/>
      <c r="H12" s="164"/>
    </row>
    <row r="13" spans="1:8">
      <c r="A13" s="145"/>
      <c r="B13" s="150"/>
      <c r="C13" s="166"/>
      <c r="D13" s="167">
        <v>74130</v>
      </c>
      <c r="E13" s="168"/>
      <c r="F13" s="169">
        <v>70433</v>
      </c>
      <c r="G13" s="170"/>
      <c r="H13" s="156"/>
    </row>
    <row r="14" spans="1:8">
      <c r="A14" s="157"/>
      <c r="B14" s="158"/>
      <c r="C14" s="159"/>
      <c r="D14" s="160">
        <v>38636</v>
      </c>
      <c r="E14" s="161"/>
      <c r="F14" s="162">
        <v>37930</v>
      </c>
      <c r="G14" s="163"/>
      <c r="H14" s="164"/>
    </row>
    <row r="17" spans="1:11">
      <c r="A17" s="141" t="s">
        <v>52</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53</v>
      </c>
      <c r="B19" s="171">
        <f>ROUND(VALUE(SUBSTITUTE(実質収支比率等に係る経年分析!F$48,"▲","-")),2)</f>
        <v>3.03</v>
      </c>
      <c r="C19" s="171">
        <f>ROUND(VALUE(SUBSTITUTE(実質収支比率等に係る経年分析!G$48,"▲","-")),2)</f>
        <v>3.14</v>
      </c>
      <c r="D19" s="171">
        <f>ROUND(VALUE(SUBSTITUTE(実質収支比率等に係る経年分析!H$48,"▲","-")),2)</f>
        <v>1.62</v>
      </c>
      <c r="E19" s="171">
        <f>ROUND(VALUE(SUBSTITUTE(実質収支比率等に係る経年分析!I$48,"▲","-")),2)</f>
        <v>6.94</v>
      </c>
      <c r="F19" s="171">
        <f>ROUND(VALUE(SUBSTITUTE(実質収支比率等に係る経年分析!J$48,"▲","-")),2)</f>
        <v>8.0500000000000007</v>
      </c>
    </row>
    <row r="20" spans="1:11">
      <c r="A20" s="171" t="s">
        <v>54</v>
      </c>
      <c r="B20" s="171">
        <f>ROUND(VALUE(SUBSTITUTE(実質収支比率等に係る経年分析!F$47,"▲","-")),2)</f>
        <v>27.43</v>
      </c>
      <c r="C20" s="171">
        <f>ROUND(VALUE(SUBSTITUTE(実質収支比率等に係る経年分析!G$47,"▲","-")),2)</f>
        <v>19.600000000000001</v>
      </c>
      <c r="D20" s="171">
        <f>ROUND(VALUE(SUBSTITUTE(実質収支比率等に係る経年分析!H$47,"▲","-")),2)</f>
        <v>18.46</v>
      </c>
      <c r="E20" s="171">
        <f>ROUND(VALUE(SUBSTITUTE(実質収支比率等に係る経年分析!I$47,"▲","-")),2)</f>
        <v>17.010000000000002</v>
      </c>
      <c r="F20" s="171">
        <f>ROUND(VALUE(SUBSTITUTE(実質収支比率等に係る経年分析!J$47,"▲","-")),2)</f>
        <v>16.260000000000002</v>
      </c>
    </row>
    <row r="21" spans="1:11">
      <c r="A21" s="171" t="s">
        <v>55</v>
      </c>
      <c r="B21" s="171">
        <f>IF(ISNUMBER(VALUE(SUBSTITUTE(実質収支比率等に係る経年分析!F$49,"▲","-"))),ROUND(VALUE(SUBSTITUTE(実質収支比率等に係る経年分析!F$49,"▲","-")),2),NA())</f>
        <v>2.2000000000000002</v>
      </c>
      <c r="C21" s="171">
        <f>IF(ISNUMBER(VALUE(SUBSTITUTE(実質収支比率等に係る経年分析!G$49,"▲","-"))),ROUND(VALUE(SUBSTITUTE(実質収支比率等に係る経年分析!G$49,"▲","-")),2),NA())</f>
        <v>-6.04</v>
      </c>
      <c r="D21" s="171">
        <f>IF(ISNUMBER(VALUE(SUBSTITUTE(実質収支比率等に係る経年分析!H$49,"▲","-"))),ROUND(VALUE(SUBSTITUTE(実質収支比率等に係る経年分析!H$49,"▲","-")),2),NA())</f>
        <v>-2.5299999999999998</v>
      </c>
      <c r="E21" s="171">
        <f>IF(ISNUMBER(VALUE(SUBSTITUTE(実質収支比率等に係る経年分析!I$49,"▲","-"))),ROUND(VALUE(SUBSTITUTE(実質収支比率等に係る経年分析!I$49,"▲","-")),2),NA())</f>
        <v>4.34</v>
      </c>
      <c r="F21" s="171">
        <f>IF(ISNUMBER(VALUE(SUBSTITUTE(実質収支比率等に係る経年分析!J$49,"▲","-"))),ROUND(VALUE(SUBSTITUTE(実質収支比率等に係る経年分析!J$49,"▲","-")),2),NA())</f>
        <v>1.42</v>
      </c>
    </row>
    <row r="24" spans="1:11">
      <c r="A24" s="141" t="s">
        <v>56</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57</v>
      </c>
      <c r="C26" s="172" t="s">
        <v>58</v>
      </c>
      <c r="D26" s="172" t="s">
        <v>57</v>
      </c>
      <c r="E26" s="172" t="s">
        <v>58</v>
      </c>
      <c r="F26" s="172" t="s">
        <v>57</v>
      </c>
      <c r="G26" s="172" t="s">
        <v>58</v>
      </c>
      <c r="H26" s="172" t="s">
        <v>57</v>
      </c>
      <c r="I26" s="172" t="s">
        <v>58</v>
      </c>
      <c r="J26" s="172" t="s">
        <v>57</v>
      </c>
      <c r="K26" s="172" t="s">
        <v>58</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0.16</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0.12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0.15</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0.16</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0.14000000000000001</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介護老人保健施設事業会計</v>
      </c>
      <c r="B29" s="172">
        <f>IF(ROUND(VALUE(SUBSTITUTE(連結実質赤字比率に係る赤字・黒字の構成分析!F$41,"▲", "-")), 2) &lt; 0, ABS(ROUND(VALUE(SUBSTITUTE(連結実質赤字比率に係る赤字・黒字の構成分析!F$41,"▲", "-")), 2)), NA())</f>
        <v>0.13</v>
      </c>
      <c r="C29" s="172" t="e">
        <f>IF(ROUND(VALUE(SUBSTITUTE(連結実質赤字比率に係る赤字・黒字の構成分析!F$41,"▲", "-")), 2) &gt;= 0, ABS(ROUND(VALUE(SUBSTITUTE(連結実質赤字比率に係る赤字・黒字の構成分析!F$41,"▲", "-")), 2)), NA())</f>
        <v>#N/A</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0.31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0.33</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0.33</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0.15</v>
      </c>
    </row>
    <row r="30" spans="1:11">
      <c r="A30" s="172" t="str">
        <f>IF(連結実質赤字比率に係る赤字・黒字の構成分析!C$40="",NA(),連結実質赤字比率に係る赤字・黒字の構成分析!C$40)</f>
        <v>公共下水道事業会計</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0.15</v>
      </c>
    </row>
    <row r="31" spans="1:11">
      <c r="A31" s="172" t="str">
        <f>IF(連結実質赤字比率に係る赤字・黒字の構成分析!C$39="",NA(),連結実質赤字比率に係る赤字・黒字の構成分析!C$39)</f>
        <v>介護保険（保険事業勘定）特別会計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0.5</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0.98</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0.42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0.28000000000000003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1</v>
      </c>
    </row>
    <row r="32" spans="1:11">
      <c r="A32" s="172" t="str">
        <f>IF(連結実質赤字比率に係る赤字・黒字の構成分析!C$38="",NA(),連結実質赤字比率に係る赤字・黒字の構成分析!C$38)</f>
        <v>国民健康保険（事業勘定）特別会計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2.33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3.05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2.77</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3.1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2.93</v>
      </c>
    </row>
    <row r="33" spans="1:16">
      <c r="A33" s="172" t="str">
        <f>IF(連結実質赤字比率に係る赤字・黒字の構成分析!C$37="",NA(),連結実質赤字比率に係る赤字・黒字の構成分析!C$37)</f>
        <v>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9.15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9.16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10.48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10.75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8.3699999999999992</v>
      </c>
    </row>
    <row r="34" spans="1:16">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3.92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3.96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2.41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7.68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8.73</v>
      </c>
    </row>
    <row r="35" spans="1:16">
      <c r="A35" s="172" t="str">
        <f>IF(連結実質赤字比率に係る赤字・黒字の構成分析!C$35="",NA(),連結実質赤字比率に係る赤字・黒字の構成分析!C$35)</f>
        <v>病院事業会計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32.31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33.729999999999997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32.79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34.14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31.92</v>
      </c>
    </row>
    <row r="36" spans="1:16">
      <c r="A36" s="172" t="str">
        <f>IF(連結実質赤字比率に係る赤字・黒字の構成分析!C$34="",NA(),連結実質赤字比率に係る赤字・黒字の構成分析!C$34)</f>
        <v>住宅新築資金等貸付事業特別会計</v>
      </c>
      <c r="B36" s="172">
        <f>IF(ROUND(VALUE(SUBSTITUTE(連結実質赤字比率に係る赤字・黒字の構成分析!F$34,"▲", "-")), 2) &lt; 0, ABS(ROUND(VALUE(SUBSTITUTE(連結実質赤字比率に係る赤字・黒字の構成分析!F$34,"▲", "-")), 2)), NA())</f>
        <v>0.89</v>
      </c>
      <c r="C36" s="172" t="e">
        <f>IF(ROUND(VALUE(SUBSTITUTE(連結実質赤字比率に係る赤字・黒字の構成分析!F$34,"▲", "-")), 2) &gt;= 0, ABS(ROUND(VALUE(SUBSTITUTE(連結実質赤字比率に係る赤字・黒字の構成分析!F$34,"▲", "-")), 2)), NA())</f>
        <v>#N/A</v>
      </c>
      <c r="D36" s="172">
        <f>IF(ROUND(VALUE(SUBSTITUTE(連結実質赤字比率に係る赤字・黒字の構成分析!G$34,"▲", "-")), 2) &lt; 0, ABS(ROUND(VALUE(SUBSTITUTE(連結実質赤字比率に係る赤字・黒字の構成分析!G$34,"▲", "-")), 2)), NA())</f>
        <v>0.83</v>
      </c>
      <c r="E36" s="172" t="e">
        <f>IF(ROUND(VALUE(SUBSTITUTE(連結実質赤字比率に係る赤字・黒字の構成分析!G$34,"▲", "-")), 2) &gt;= 0, ABS(ROUND(VALUE(SUBSTITUTE(連結実質赤字比率に係る赤字・黒字の構成分析!G$34,"▲", "-")), 2)), NA())</f>
        <v>#N/A</v>
      </c>
      <c r="F36" s="172">
        <f>IF(ROUND(VALUE(SUBSTITUTE(連結実質赤字比率に係る赤字・黒字の構成分析!H$34,"▲", "-")), 2) &lt; 0, ABS(ROUND(VALUE(SUBSTITUTE(連結実質赤字比率に係る赤字・黒字の構成分析!H$34,"▲", "-")), 2)), NA())</f>
        <v>0.8</v>
      </c>
      <c r="G36" s="172" t="e">
        <f>IF(ROUND(VALUE(SUBSTITUTE(連結実質赤字比率に係る赤字・黒字の構成分析!H$34,"▲", "-")), 2) &gt;= 0, ABS(ROUND(VALUE(SUBSTITUTE(連結実質赤字比率に係る赤字・黒字の構成分析!H$34,"▲", "-")), 2)), NA())</f>
        <v>#N/A</v>
      </c>
      <c r="H36" s="172">
        <f>IF(ROUND(VALUE(SUBSTITUTE(連結実質赤字比率に係る赤字・黒字の構成分析!I$34,"▲", "-")), 2) &lt; 0, ABS(ROUND(VALUE(SUBSTITUTE(連結実質赤字比率に係る赤字・黒字の構成分析!I$34,"▲", "-")), 2)), NA())</f>
        <v>0.74</v>
      </c>
      <c r="I36" s="172" t="e">
        <f>IF(ROUND(VALUE(SUBSTITUTE(連結実質赤字比率に係る赤字・黒字の構成分析!I$34,"▲", "-")), 2) &gt;= 0, ABS(ROUND(VALUE(SUBSTITUTE(連結実質赤字比率に係る赤字・黒字の構成分析!I$34,"▲", "-")), 2)), NA())</f>
        <v>#N/A</v>
      </c>
      <c r="J36" s="172">
        <f>IF(ROUND(VALUE(SUBSTITUTE(連結実質赤字比率に係る赤字・黒字の構成分析!J$34,"▲", "-")), 2) &lt; 0, ABS(ROUND(VALUE(SUBSTITUTE(連結実質赤字比率に係る赤字・黒字の構成分析!J$34,"▲", "-")), 2)), NA())</f>
        <v>0.68</v>
      </c>
      <c r="K36" s="172" t="e">
        <f>IF(ROUND(VALUE(SUBSTITUTE(連結実質赤字比率に係る赤字・黒字の構成分析!J$34,"▲", "-")), 2) &gt;= 0, ABS(ROUND(VALUE(SUBSTITUTE(連結実質赤字比率に係る赤字・黒字の構成分析!J$34,"▲", "-")), 2)), NA())</f>
        <v>#N/A</v>
      </c>
    </row>
    <row r="39" spans="1:16">
      <c r="A39" s="141" t="s">
        <v>59</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c r="A42" s="173" t="s">
        <v>62</v>
      </c>
      <c r="B42" s="173"/>
      <c r="C42" s="173"/>
      <c r="D42" s="173">
        <f>'実質公債費比率（分子）の構造'!K$52</f>
        <v>5355</v>
      </c>
      <c r="E42" s="173"/>
      <c r="F42" s="173"/>
      <c r="G42" s="173">
        <f>'実質公債費比率（分子）の構造'!L$52</f>
        <v>5458</v>
      </c>
      <c r="H42" s="173"/>
      <c r="I42" s="173"/>
      <c r="J42" s="173">
        <f>'実質公債費比率（分子）の構造'!M$52</f>
        <v>5226</v>
      </c>
      <c r="K42" s="173"/>
      <c r="L42" s="173"/>
      <c r="M42" s="173">
        <f>'実質公債費比率（分子）の構造'!N$52</f>
        <v>5391</v>
      </c>
      <c r="N42" s="173"/>
      <c r="O42" s="173"/>
      <c r="P42" s="173">
        <f>'実質公債費比率（分子）の構造'!O$52</f>
        <v>5995</v>
      </c>
    </row>
    <row r="43" spans="1:16">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64</v>
      </c>
      <c r="B44" s="173">
        <f>'実質公債費比率（分子）の構造'!K$50</f>
        <v>37</v>
      </c>
      <c r="C44" s="173"/>
      <c r="D44" s="173"/>
      <c r="E44" s="173">
        <f>'実質公債費比率（分子）の構造'!L$50</f>
        <v>36</v>
      </c>
      <c r="F44" s="173"/>
      <c r="G44" s="173"/>
      <c r="H44" s="173">
        <f>'実質公債費比率（分子）の構造'!M$50</f>
        <v>18</v>
      </c>
      <c r="I44" s="173"/>
      <c r="J44" s="173"/>
      <c r="K44" s="173" t="str">
        <f>'実質公債費比率（分子）の構造'!N$50</f>
        <v>-</v>
      </c>
      <c r="L44" s="173"/>
      <c r="M44" s="173"/>
      <c r="N44" s="173" t="str">
        <f>'実質公債費比率（分子）の構造'!O$50</f>
        <v>-</v>
      </c>
      <c r="O44" s="173"/>
      <c r="P44" s="173"/>
    </row>
    <row r="45" spans="1:16">
      <c r="A45" s="173" t="s">
        <v>65</v>
      </c>
      <c r="B45" s="173">
        <f>'実質公債費比率（分子）の構造'!K$49</f>
        <v>78</v>
      </c>
      <c r="C45" s="173"/>
      <c r="D45" s="173"/>
      <c r="E45" s="173">
        <f>'実質公債費比率（分子）の構造'!L$49</f>
        <v>85</v>
      </c>
      <c r="F45" s="173"/>
      <c r="G45" s="173"/>
      <c r="H45" s="173">
        <f>'実質公債費比率（分子）の構造'!M$49</f>
        <v>83</v>
      </c>
      <c r="I45" s="173"/>
      <c r="J45" s="173"/>
      <c r="K45" s="173">
        <f>'実質公債費比率（分子）の構造'!N$49</f>
        <v>84</v>
      </c>
      <c r="L45" s="173"/>
      <c r="M45" s="173"/>
      <c r="N45" s="173">
        <f>'実質公債費比率（分子）の構造'!O$49</f>
        <v>113</v>
      </c>
      <c r="O45" s="173"/>
      <c r="P45" s="173"/>
    </row>
    <row r="46" spans="1:16">
      <c r="A46" s="173" t="s">
        <v>66</v>
      </c>
      <c r="B46" s="173">
        <f>'実質公債費比率（分子）の構造'!K$48</f>
        <v>1546</v>
      </c>
      <c r="C46" s="173"/>
      <c r="D46" s="173"/>
      <c r="E46" s="173">
        <f>'実質公債費比率（分子）の構造'!L$48</f>
        <v>1486</v>
      </c>
      <c r="F46" s="173"/>
      <c r="G46" s="173"/>
      <c r="H46" s="173">
        <f>'実質公債費比率（分子）の構造'!M$48</f>
        <v>1428</v>
      </c>
      <c r="I46" s="173"/>
      <c r="J46" s="173"/>
      <c r="K46" s="173">
        <f>'実質公債費比率（分子）の構造'!N$48</f>
        <v>1340</v>
      </c>
      <c r="L46" s="173"/>
      <c r="M46" s="173"/>
      <c r="N46" s="173">
        <f>'実質公債費比率（分子）の構造'!O$48</f>
        <v>1425</v>
      </c>
      <c r="O46" s="173"/>
      <c r="P46" s="173"/>
    </row>
    <row r="47" spans="1:16">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69</v>
      </c>
      <c r="B49" s="173">
        <f>'実質公債費比率（分子）の構造'!K$45</f>
        <v>4680</v>
      </c>
      <c r="C49" s="173"/>
      <c r="D49" s="173"/>
      <c r="E49" s="173">
        <f>'実質公債費比率（分子）の構造'!L$45</f>
        <v>4738</v>
      </c>
      <c r="F49" s="173"/>
      <c r="G49" s="173"/>
      <c r="H49" s="173">
        <f>'実質公債費比率（分子）の構造'!M$45</f>
        <v>4296</v>
      </c>
      <c r="I49" s="173"/>
      <c r="J49" s="173"/>
      <c r="K49" s="173">
        <f>'実質公債費比率（分子）の構造'!N$45</f>
        <v>4772</v>
      </c>
      <c r="L49" s="173"/>
      <c r="M49" s="173"/>
      <c r="N49" s="173">
        <f>'実質公債費比率（分子）の構造'!O$45</f>
        <v>5629</v>
      </c>
      <c r="O49" s="173"/>
      <c r="P49" s="173"/>
    </row>
    <row r="50" spans="1:16">
      <c r="A50" s="173" t="s">
        <v>70</v>
      </c>
      <c r="B50" s="173" t="e">
        <f>NA()</f>
        <v>#N/A</v>
      </c>
      <c r="C50" s="173">
        <f>IF(ISNUMBER('実質公債費比率（分子）の構造'!K$53),'実質公債費比率（分子）の構造'!K$53,NA())</f>
        <v>986</v>
      </c>
      <c r="D50" s="173" t="e">
        <f>NA()</f>
        <v>#N/A</v>
      </c>
      <c r="E50" s="173" t="e">
        <f>NA()</f>
        <v>#N/A</v>
      </c>
      <c r="F50" s="173">
        <f>IF(ISNUMBER('実質公債費比率（分子）の構造'!L$53),'実質公債費比率（分子）の構造'!L$53,NA())</f>
        <v>887</v>
      </c>
      <c r="G50" s="173" t="e">
        <f>NA()</f>
        <v>#N/A</v>
      </c>
      <c r="H50" s="173" t="e">
        <f>NA()</f>
        <v>#N/A</v>
      </c>
      <c r="I50" s="173">
        <f>IF(ISNUMBER('実質公債費比率（分子）の構造'!M$53),'実質公債費比率（分子）の構造'!M$53,NA())</f>
        <v>599</v>
      </c>
      <c r="J50" s="173" t="e">
        <f>NA()</f>
        <v>#N/A</v>
      </c>
      <c r="K50" s="173" t="e">
        <f>NA()</f>
        <v>#N/A</v>
      </c>
      <c r="L50" s="173">
        <f>IF(ISNUMBER('実質公債費比率（分子）の構造'!N$53),'実質公債費比率（分子）の構造'!N$53,NA())</f>
        <v>805</v>
      </c>
      <c r="M50" s="173" t="e">
        <f>NA()</f>
        <v>#N/A</v>
      </c>
      <c r="N50" s="173" t="e">
        <f>NA()</f>
        <v>#N/A</v>
      </c>
      <c r="O50" s="173">
        <f>IF(ISNUMBER('実質公債費比率（分子）の構造'!O$53),'実質公債費比率（分子）の構造'!O$53,NA())</f>
        <v>1172</v>
      </c>
      <c r="P50" s="173" t="e">
        <f>NA()</f>
        <v>#N/A</v>
      </c>
    </row>
    <row r="53" spans="1:16">
      <c r="A53" s="141" t="s">
        <v>71</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c r="A56" s="172" t="s">
        <v>42</v>
      </c>
      <c r="B56" s="172"/>
      <c r="C56" s="172"/>
      <c r="D56" s="172">
        <f>'将来負担比率（分子）の構造'!I$52</f>
        <v>47056</v>
      </c>
      <c r="E56" s="172"/>
      <c r="F56" s="172"/>
      <c r="G56" s="172">
        <f>'将来負担比率（分子）の構造'!J$52</f>
        <v>46629</v>
      </c>
      <c r="H56" s="172"/>
      <c r="I56" s="172"/>
      <c r="J56" s="172">
        <f>'将来負担比率（分子）の構造'!K$52</f>
        <v>46574</v>
      </c>
      <c r="K56" s="172"/>
      <c r="L56" s="172"/>
      <c r="M56" s="172">
        <f>'将来負担比率（分子）の構造'!L$52</f>
        <v>45508</v>
      </c>
      <c r="N56" s="172"/>
      <c r="O56" s="172"/>
      <c r="P56" s="172">
        <f>'将来負担比率（分子）の構造'!M$52</f>
        <v>43870</v>
      </c>
    </row>
    <row r="57" spans="1:16">
      <c r="A57" s="172" t="s">
        <v>41</v>
      </c>
      <c r="B57" s="172"/>
      <c r="C57" s="172"/>
      <c r="D57" s="172">
        <f>'将来負担比率（分子）の構造'!I$51</f>
        <v>874</v>
      </c>
      <c r="E57" s="172"/>
      <c r="F57" s="172"/>
      <c r="G57" s="172">
        <f>'将来負担比率（分子）の構造'!J$51</f>
        <v>767</v>
      </c>
      <c r="H57" s="172"/>
      <c r="I57" s="172"/>
      <c r="J57" s="172">
        <f>'将来負担比率（分子）の構造'!K$51</f>
        <v>673</v>
      </c>
      <c r="K57" s="172"/>
      <c r="L57" s="172"/>
      <c r="M57" s="172">
        <f>'将来負担比率（分子）の構造'!L$51</f>
        <v>592</v>
      </c>
      <c r="N57" s="172"/>
      <c r="O57" s="172"/>
      <c r="P57" s="172">
        <f>'将来負担比率（分子）の構造'!M$51</f>
        <v>509</v>
      </c>
    </row>
    <row r="58" spans="1:16">
      <c r="A58" s="172" t="s">
        <v>40</v>
      </c>
      <c r="B58" s="172"/>
      <c r="C58" s="172"/>
      <c r="D58" s="172">
        <f>'将来負担比率（分子）の構造'!I$50</f>
        <v>13961</v>
      </c>
      <c r="E58" s="172"/>
      <c r="F58" s="172"/>
      <c r="G58" s="172">
        <f>'将来負担比率（分子）の構造'!J$50</f>
        <v>12630</v>
      </c>
      <c r="H58" s="172"/>
      <c r="I58" s="172"/>
      <c r="J58" s="172">
        <f>'将来負担比率（分子）の構造'!K$50</f>
        <v>12557</v>
      </c>
      <c r="K58" s="172"/>
      <c r="L58" s="172"/>
      <c r="M58" s="172">
        <f>'将来負担比率（分子）の構造'!L$50</f>
        <v>14058</v>
      </c>
      <c r="N58" s="172"/>
      <c r="O58" s="172"/>
      <c r="P58" s="172">
        <f>'将来負担比率（分子）の構造'!M$50</f>
        <v>16893</v>
      </c>
    </row>
    <row r="59" spans="1:16">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34</v>
      </c>
      <c r="B62" s="172">
        <f>'将来負担比率（分子）の構造'!I$45</f>
        <v>5055</v>
      </c>
      <c r="C62" s="172"/>
      <c r="D62" s="172"/>
      <c r="E62" s="172">
        <f>'将来負担比率（分子）の構造'!J$45</f>
        <v>4842</v>
      </c>
      <c r="F62" s="172"/>
      <c r="G62" s="172"/>
      <c r="H62" s="172">
        <f>'将来負担比率（分子）の構造'!K$45</f>
        <v>4780</v>
      </c>
      <c r="I62" s="172"/>
      <c r="J62" s="172"/>
      <c r="K62" s="172">
        <f>'将来負担比率（分子）の構造'!L$45</f>
        <v>4585</v>
      </c>
      <c r="L62" s="172"/>
      <c r="M62" s="172"/>
      <c r="N62" s="172">
        <f>'将来負担比率（分子）の構造'!M$45</f>
        <v>4332</v>
      </c>
      <c r="O62" s="172"/>
      <c r="P62" s="172"/>
    </row>
    <row r="63" spans="1:16">
      <c r="A63" s="172" t="s">
        <v>33</v>
      </c>
      <c r="B63" s="172">
        <f>'将来負担比率（分子）の構造'!I$44</f>
        <v>671</v>
      </c>
      <c r="C63" s="172"/>
      <c r="D63" s="172"/>
      <c r="E63" s="172">
        <f>'将来負担比率（分子）の構造'!J$44</f>
        <v>727</v>
      </c>
      <c r="F63" s="172"/>
      <c r="G63" s="172"/>
      <c r="H63" s="172">
        <f>'将来負担比率（分子）の構造'!K$44</f>
        <v>975</v>
      </c>
      <c r="I63" s="172"/>
      <c r="J63" s="172"/>
      <c r="K63" s="172">
        <f>'将来負担比率（分子）の構造'!L$44</f>
        <v>1204</v>
      </c>
      <c r="L63" s="172"/>
      <c r="M63" s="172"/>
      <c r="N63" s="172">
        <f>'将来負担比率（分子）の構造'!M$44</f>
        <v>1087</v>
      </c>
      <c r="O63" s="172"/>
      <c r="P63" s="172"/>
    </row>
    <row r="64" spans="1:16">
      <c r="A64" s="172" t="s">
        <v>32</v>
      </c>
      <c r="B64" s="172">
        <f>'将来負担比率（分子）の構造'!I$43</f>
        <v>12927</v>
      </c>
      <c r="C64" s="172"/>
      <c r="D64" s="172"/>
      <c r="E64" s="172">
        <f>'将来負担比率（分子）の構造'!J$43</f>
        <v>11619</v>
      </c>
      <c r="F64" s="172"/>
      <c r="G64" s="172"/>
      <c r="H64" s="172">
        <f>'将来負担比率（分子）の構造'!K$43</f>
        <v>10747</v>
      </c>
      <c r="I64" s="172"/>
      <c r="J64" s="172"/>
      <c r="K64" s="172">
        <f>'将来負担比率（分子）の構造'!L$43</f>
        <v>9732</v>
      </c>
      <c r="L64" s="172"/>
      <c r="M64" s="172"/>
      <c r="N64" s="172">
        <f>'将来負担比率（分子）の構造'!M$43</f>
        <v>8775</v>
      </c>
      <c r="O64" s="172"/>
      <c r="P64" s="172"/>
    </row>
    <row r="65" spans="1:16">
      <c r="A65" s="172" t="s">
        <v>31</v>
      </c>
      <c r="B65" s="172">
        <f>'将来負担比率（分子）の構造'!I$42</f>
        <v>53</v>
      </c>
      <c r="C65" s="172"/>
      <c r="D65" s="172"/>
      <c r="E65" s="172">
        <f>'将来負担比率（分子）の構造'!J$42</f>
        <v>18</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c r="A66" s="172" t="s">
        <v>30</v>
      </c>
      <c r="B66" s="172">
        <f>'将来負担比率（分子）の構造'!I$41</f>
        <v>32543</v>
      </c>
      <c r="C66" s="172"/>
      <c r="D66" s="172"/>
      <c r="E66" s="172">
        <f>'将来負担比率（分子）の構造'!J$41</f>
        <v>32969</v>
      </c>
      <c r="F66" s="172"/>
      <c r="G66" s="172"/>
      <c r="H66" s="172">
        <f>'将来負担比率（分子）の構造'!K$41</f>
        <v>34189</v>
      </c>
      <c r="I66" s="172"/>
      <c r="J66" s="172"/>
      <c r="K66" s="172">
        <f>'将来負担比率（分子）の構造'!L$41</f>
        <v>33971</v>
      </c>
      <c r="L66" s="172"/>
      <c r="M66" s="172"/>
      <c r="N66" s="172">
        <f>'将来負担比率（分子）の構造'!M$41</f>
        <v>32980</v>
      </c>
      <c r="O66" s="172"/>
      <c r="P66" s="172"/>
    </row>
    <row r="67" spans="1:16">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75</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76</v>
      </c>
      <c r="B72" s="176">
        <f>基金残高に係る経年分析!F55</f>
        <v>4641</v>
      </c>
      <c r="C72" s="176">
        <f>基金残高に係る経年分析!G55</f>
        <v>4378</v>
      </c>
      <c r="D72" s="176">
        <f>基金残高に係る経年分析!H55</f>
        <v>4380</v>
      </c>
    </row>
    <row r="73" spans="1:16">
      <c r="A73" s="175" t="s">
        <v>77</v>
      </c>
      <c r="B73" s="176">
        <f>基金残高に係る経年分析!F56</f>
        <v>1903</v>
      </c>
      <c r="C73" s="176">
        <f>基金残高に係る経年分析!G56</f>
        <v>1930</v>
      </c>
      <c r="D73" s="176">
        <f>基金残高に係る経年分析!H56</f>
        <v>2252</v>
      </c>
    </row>
    <row r="74" spans="1:16">
      <c r="A74" s="175" t="s">
        <v>78</v>
      </c>
      <c r="B74" s="176">
        <f>基金残高に係る経年分析!F57</f>
        <v>6800</v>
      </c>
      <c r="C74" s="176">
        <f>基金残高に係る経年分析!G57</f>
        <v>8411</v>
      </c>
      <c r="D74" s="176">
        <f>基金残高に係る経年分析!H57</f>
        <v>10857</v>
      </c>
    </row>
  </sheetData>
  <sheetProtection algorithmName="SHA-512" hashValue="o3nsaZVFGFLseN8lZwAaQdgRJSEINMjT2CqKu5HyC9QPDV3UK2z5J1uKWTekAf8qdbCrT+UwWYiPViK0CPMtbg==" saltValue="cjLRyd4FbXdi+SOrSPfe+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1:EM50"/>
  <sheetViews>
    <sheetView showGridLines="0" workbookViewId="0"/>
  </sheetViews>
  <sheetFormatPr defaultColWidth="0" defaultRowHeight="0" customHeight="1" zeroHeight="1"/>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15" t="s">
        <v>212</v>
      </c>
      <c r="DI1" s="716"/>
      <c r="DJ1" s="716"/>
      <c r="DK1" s="716"/>
      <c r="DL1" s="716"/>
      <c r="DM1" s="716"/>
      <c r="DN1" s="717"/>
      <c r="DO1" s="211"/>
      <c r="DP1" s="715" t="s">
        <v>213</v>
      </c>
      <c r="DQ1" s="716"/>
      <c r="DR1" s="716"/>
      <c r="DS1" s="716"/>
      <c r="DT1" s="716"/>
      <c r="DU1" s="716"/>
      <c r="DV1" s="716"/>
      <c r="DW1" s="716"/>
      <c r="DX1" s="716"/>
      <c r="DY1" s="716"/>
      <c r="DZ1" s="716"/>
      <c r="EA1" s="716"/>
      <c r="EB1" s="716"/>
      <c r="EC1" s="717"/>
      <c r="ED1" s="210"/>
      <c r="EE1" s="210"/>
      <c r="EF1" s="210"/>
      <c r="EG1" s="210"/>
      <c r="EH1" s="210"/>
      <c r="EI1" s="210"/>
      <c r="EJ1" s="210"/>
      <c r="EK1" s="210"/>
      <c r="EL1" s="210"/>
      <c r="EM1" s="210"/>
    </row>
    <row r="2" spans="2:143" ht="22.5" customHeight="1">
      <c r="B2" s="212" t="s">
        <v>214</v>
      </c>
      <c r="R2" s="213"/>
      <c r="S2" s="213"/>
      <c r="T2" s="213"/>
      <c r="U2" s="213"/>
      <c r="V2" s="213"/>
      <c r="W2" s="213"/>
      <c r="X2" s="213"/>
      <c r="Y2" s="213"/>
      <c r="Z2" s="213"/>
      <c r="AA2" s="213"/>
      <c r="AB2" s="213"/>
      <c r="AC2" s="213"/>
      <c r="AE2" s="360"/>
      <c r="AF2" s="360"/>
      <c r="AG2" s="360"/>
      <c r="AH2" s="360"/>
      <c r="AI2" s="360"/>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c r="B3" s="671" t="s">
        <v>215</v>
      </c>
      <c r="C3" s="672"/>
      <c r="D3" s="672"/>
      <c r="E3" s="672"/>
      <c r="F3" s="672"/>
      <c r="G3" s="672"/>
      <c r="H3" s="672"/>
      <c r="I3" s="672"/>
      <c r="J3" s="672"/>
      <c r="K3" s="672"/>
      <c r="L3" s="672"/>
      <c r="M3" s="672"/>
      <c r="N3" s="672"/>
      <c r="O3" s="672"/>
      <c r="P3" s="672"/>
      <c r="Q3" s="672"/>
      <c r="R3" s="672"/>
      <c r="S3" s="672"/>
      <c r="T3" s="672"/>
      <c r="U3" s="672"/>
      <c r="V3" s="672"/>
      <c r="W3" s="672"/>
      <c r="X3" s="672"/>
      <c r="Y3" s="672"/>
      <c r="Z3" s="672"/>
      <c r="AA3" s="672"/>
      <c r="AB3" s="672"/>
      <c r="AC3" s="672"/>
      <c r="AD3" s="672"/>
      <c r="AE3" s="672"/>
      <c r="AF3" s="672"/>
      <c r="AG3" s="672"/>
      <c r="AH3" s="672"/>
      <c r="AI3" s="672"/>
      <c r="AJ3" s="672"/>
      <c r="AK3" s="672"/>
      <c r="AL3" s="672"/>
      <c r="AM3" s="672"/>
      <c r="AN3" s="672"/>
      <c r="AO3" s="672"/>
      <c r="AP3" s="671" t="s">
        <v>216</v>
      </c>
      <c r="AQ3" s="672"/>
      <c r="AR3" s="672"/>
      <c r="AS3" s="672"/>
      <c r="AT3" s="672"/>
      <c r="AU3" s="672"/>
      <c r="AV3" s="672"/>
      <c r="AW3" s="672"/>
      <c r="AX3" s="672"/>
      <c r="AY3" s="672"/>
      <c r="AZ3" s="672"/>
      <c r="BA3" s="672"/>
      <c r="BB3" s="672"/>
      <c r="BC3" s="672"/>
      <c r="BD3" s="672"/>
      <c r="BE3" s="672"/>
      <c r="BF3" s="672"/>
      <c r="BG3" s="672"/>
      <c r="BH3" s="672"/>
      <c r="BI3" s="672"/>
      <c r="BJ3" s="672"/>
      <c r="BK3" s="672"/>
      <c r="BL3" s="672"/>
      <c r="BM3" s="672"/>
      <c r="BN3" s="672"/>
      <c r="BO3" s="672"/>
      <c r="BP3" s="672"/>
      <c r="BQ3" s="672"/>
      <c r="BR3" s="672"/>
      <c r="BS3" s="672"/>
      <c r="BT3" s="672"/>
      <c r="BU3" s="672"/>
      <c r="BV3" s="672"/>
      <c r="BW3" s="672"/>
      <c r="BX3" s="672"/>
      <c r="BY3" s="672"/>
      <c r="BZ3" s="672"/>
      <c r="CA3" s="672"/>
      <c r="CB3" s="673"/>
      <c r="CD3" s="671" t="s">
        <v>217</v>
      </c>
      <c r="CE3" s="672"/>
      <c r="CF3" s="672"/>
      <c r="CG3" s="672"/>
      <c r="CH3" s="672"/>
      <c r="CI3" s="672"/>
      <c r="CJ3" s="672"/>
      <c r="CK3" s="672"/>
      <c r="CL3" s="672"/>
      <c r="CM3" s="672"/>
      <c r="CN3" s="672"/>
      <c r="CO3" s="672"/>
      <c r="CP3" s="672"/>
      <c r="CQ3" s="672"/>
      <c r="CR3" s="672"/>
      <c r="CS3" s="672"/>
      <c r="CT3" s="672"/>
      <c r="CU3" s="672"/>
      <c r="CV3" s="672"/>
      <c r="CW3" s="672"/>
      <c r="CX3" s="672"/>
      <c r="CY3" s="672"/>
      <c r="CZ3" s="672"/>
      <c r="DA3" s="672"/>
      <c r="DB3" s="672"/>
      <c r="DC3" s="672"/>
      <c r="DD3" s="672"/>
      <c r="DE3" s="672"/>
      <c r="DF3" s="672"/>
      <c r="DG3" s="672"/>
      <c r="DH3" s="672"/>
      <c r="DI3" s="672"/>
      <c r="DJ3" s="672"/>
      <c r="DK3" s="672"/>
      <c r="DL3" s="672"/>
      <c r="DM3" s="672"/>
      <c r="DN3" s="672"/>
      <c r="DO3" s="672"/>
      <c r="DP3" s="672"/>
      <c r="DQ3" s="672"/>
      <c r="DR3" s="672"/>
      <c r="DS3" s="672"/>
      <c r="DT3" s="672"/>
      <c r="DU3" s="672"/>
      <c r="DV3" s="672"/>
      <c r="DW3" s="672"/>
      <c r="DX3" s="672"/>
      <c r="DY3" s="672"/>
      <c r="DZ3" s="672"/>
      <c r="EA3" s="672"/>
      <c r="EB3" s="672"/>
      <c r="EC3" s="673"/>
    </row>
    <row r="4" spans="2:143" ht="11.25" customHeight="1">
      <c r="B4" s="671" t="s">
        <v>1</v>
      </c>
      <c r="C4" s="672"/>
      <c r="D4" s="672"/>
      <c r="E4" s="672"/>
      <c r="F4" s="672"/>
      <c r="G4" s="672"/>
      <c r="H4" s="672"/>
      <c r="I4" s="672"/>
      <c r="J4" s="672"/>
      <c r="K4" s="672"/>
      <c r="L4" s="672"/>
      <c r="M4" s="672"/>
      <c r="N4" s="672"/>
      <c r="O4" s="672"/>
      <c r="P4" s="672"/>
      <c r="Q4" s="673"/>
      <c r="R4" s="671" t="s">
        <v>218</v>
      </c>
      <c r="S4" s="672"/>
      <c r="T4" s="672"/>
      <c r="U4" s="672"/>
      <c r="V4" s="672"/>
      <c r="W4" s="672"/>
      <c r="X4" s="672"/>
      <c r="Y4" s="673"/>
      <c r="Z4" s="671" t="s">
        <v>219</v>
      </c>
      <c r="AA4" s="672"/>
      <c r="AB4" s="672"/>
      <c r="AC4" s="673"/>
      <c r="AD4" s="671" t="s">
        <v>220</v>
      </c>
      <c r="AE4" s="672"/>
      <c r="AF4" s="672"/>
      <c r="AG4" s="672"/>
      <c r="AH4" s="672"/>
      <c r="AI4" s="672"/>
      <c r="AJ4" s="672"/>
      <c r="AK4" s="673"/>
      <c r="AL4" s="671" t="s">
        <v>219</v>
      </c>
      <c r="AM4" s="672"/>
      <c r="AN4" s="672"/>
      <c r="AO4" s="673"/>
      <c r="AP4" s="718" t="s">
        <v>221</v>
      </c>
      <c r="AQ4" s="718"/>
      <c r="AR4" s="718"/>
      <c r="AS4" s="718"/>
      <c r="AT4" s="718"/>
      <c r="AU4" s="718"/>
      <c r="AV4" s="718"/>
      <c r="AW4" s="718"/>
      <c r="AX4" s="718"/>
      <c r="AY4" s="718"/>
      <c r="AZ4" s="718"/>
      <c r="BA4" s="718"/>
      <c r="BB4" s="718"/>
      <c r="BC4" s="718"/>
      <c r="BD4" s="718"/>
      <c r="BE4" s="718"/>
      <c r="BF4" s="718"/>
      <c r="BG4" s="718" t="s">
        <v>222</v>
      </c>
      <c r="BH4" s="718"/>
      <c r="BI4" s="718"/>
      <c r="BJ4" s="718"/>
      <c r="BK4" s="718"/>
      <c r="BL4" s="718"/>
      <c r="BM4" s="718"/>
      <c r="BN4" s="718"/>
      <c r="BO4" s="718" t="s">
        <v>219</v>
      </c>
      <c r="BP4" s="718"/>
      <c r="BQ4" s="718"/>
      <c r="BR4" s="718"/>
      <c r="BS4" s="718" t="s">
        <v>223</v>
      </c>
      <c r="BT4" s="718"/>
      <c r="BU4" s="718"/>
      <c r="BV4" s="718"/>
      <c r="BW4" s="718"/>
      <c r="BX4" s="718"/>
      <c r="BY4" s="718"/>
      <c r="BZ4" s="718"/>
      <c r="CA4" s="718"/>
      <c r="CB4" s="718"/>
      <c r="CD4" s="671" t="s">
        <v>224</v>
      </c>
      <c r="CE4" s="672"/>
      <c r="CF4" s="672"/>
      <c r="CG4" s="672"/>
      <c r="CH4" s="672"/>
      <c r="CI4" s="672"/>
      <c r="CJ4" s="672"/>
      <c r="CK4" s="672"/>
      <c r="CL4" s="672"/>
      <c r="CM4" s="672"/>
      <c r="CN4" s="672"/>
      <c r="CO4" s="672"/>
      <c r="CP4" s="672"/>
      <c r="CQ4" s="672"/>
      <c r="CR4" s="672"/>
      <c r="CS4" s="672"/>
      <c r="CT4" s="672"/>
      <c r="CU4" s="672"/>
      <c r="CV4" s="672"/>
      <c r="CW4" s="672"/>
      <c r="CX4" s="672"/>
      <c r="CY4" s="672"/>
      <c r="CZ4" s="672"/>
      <c r="DA4" s="672"/>
      <c r="DB4" s="672"/>
      <c r="DC4" s="672"/>
      <c r="DD4" s="672"/>
      <c r="DE4" s="672"/>
      <c r="DF4" s="672"/>
      <c r="DG4" s="672"/>
      <c r="DH4" s="672"/>
      <c r="DI4" s="672"/>
      <c r="DJ4" s="672"/>
      <c r="DK4" s="672"/>
      <c r="DL4" s="672"/>
      <c r="DM4" s="672"/>
      <c r="DN4" s="672"/>
      <c r="DO4" s="672"/>
      <c r="DP4" s="672"/>
      <c r="DQ4" s="672"/>
      <c r="DR4" s="672"/>
      <c r="DS4" s="672"/>
      <c r="DT4" s="672"/>
      <c r="DU4" s="672"/>
      <c r="DV4" s="672"/>
      <c r="DW4" s="672"/>
      <c r="DX4" s="672"/>
      <c r="DY4" s="672"/>
      <c r="DZ4" s="672"/>
      <c r="EA4" s="672"/>
      <c r="EB4" s="672"/>
      <c r="EC4" s="673"/>
    </row>
    <row r="5" spans="2:143" ht="11.25" customHeight="1">
      <c r="B5" s="677" t="s">
        <v>225</v>
      </c>
      <c r="C5" s="678"/>
      <c r="D5" s="678"/>
      <c r="E5" s="678"/>
      <c r="F5" s="678"/>
      <c r="G5" s="678"/>
      <c r="H5" s="678"/>
      <c r="I5" s="678"/>
      <c r="J5" s="678"/>
      <c r="K5" s="678"/>
      <c r="L5" s="678"/>
      <c r="M5" s="678"/>
      <c r="N5" s="678"/>
      <c r="O5" s="678"/>
      <c r="P5" s="678"/>
      <c r="Q5" s="679"/>
      <c r="R5" s="674">
        <v>7767585</v>
      </c>
      <c r="S5" s="675"/>
      <c r="T5" s="675"/>
      <c r="U5" s="675"/>
      <c r="V5" s="675"/>
      <c r="W5" s="675"/>
      <c r="X5" s="675"/>
      <c r="Y5" s="702"/>
      <c r="Z5" s="713">
        <v>14.3</v>
      </c>
      <c r="AA5" s="713"/>
      <c r="AB5" s="713"/>
      <c r="AC5" s="713"/>
      <c r="AD5" s="714">
        <v>7767585</v>
      </c>
      <c r="AE5" s="714"/>
      <c r="AF5" s="714"/>
      <c r="AG5" s="714"/>
      <c r="AH5" s="714"/>
      <c r="AI5" s="714"/>
      <c r="AJ5" s="714"/>
      <c r="AK5" s="714"/>
      <c r="AL5" s="699">
        <v>29.3</v>
      </c>
      <c r="AM5" s="686"/>
      <c r="AN5" s="686"/>
      <c r="AO5" s="700"/>
      <c r="AP5" s="677" t="s">
        <v>226</v>
      </c>
      <c r="AQ5" s="678"/>
      <c r="AR5" s="678"/>
      <c r="AS5" s="678"/>
      <c r="AT5" s="678"/>
      <c r="AU5" s="678"/>
      <c r="AV5" s="678"/>
      <c r="AW5" s="678"/>
      <c r="AX5" s="678"/>
      <c r="AY5" s="678"/>
      <c r="AZ5" s="678"/>
      <c r="BA5" s="678"/>
      <c r="BB5" s="678"/>
      <c r="BC5" s="678"/>
      <c r="BD5" s="678"/>
      <c r="BE5" s="678"/>
      <c r="BF5" s="679"/>
      <c r="BG5" s="624">
        <v>7767585</v>
      </c>
      <c r="BH5" s="634"/>
      <c r="BI5" s="634"/>
      <c r="BJ5" s="634"/>
      <c r="BK5" s="634"/>
      <c r="BL5" s="634"/>
      <c r="BM5" s="634"/>
      <c r="BN5" s="635"/>
      <c r="BO5" s="638">
        <v>100</v>
      </c>
      <c r="BP5" s="638"/>
      <c r="BQ5" s="638"/>
      <c r="BR5" s="638"/>
      <c r="BS5" s="639">
        <v>147697</v>
      </c>
      <c r="BT5" s="639"/>
      <c r="BU5" s="639"/>
      <c r="BV5" s="639"/>
      <c r="BW5" s="639"/>
      <c r="BX5" s="639"/>
      <c r="BY5" s="639"/>
      <c r="BZ5" s="639"/>
      <c r="CA5" s="639"/>
      <c r="CB5" s="696"/>
      <c r="CD5" s="671" t="s">
        <v>221</v>
      </c>
      <c r="CE5" s="672"/>
      <c r="CF5" s="672"/>
      <c r="CG5" s="672"/>
      <c r="CH5" s="672"/>
      <c r="CI5" s="672"/>
      <c r="CJ5" s="672"/>
      <c r="CK5" s="672"/>
      <c r="CL5" s="672"/>
      <c r="CM5" s="672"/>
      <c r="CN5" s="672"/>
      <c r="CO5" s="672"/>
      <c r="CP5" s="672"/>
      <c r="CQ5" s="673"/>
      <c r="CR5" s="671" t="s">
        <v>227</v>
      </c>
      <c r="CS5" s="672"/>
      <c r="CT5" s="672"/>
      <c r="CU5" s="672"/>
      <c r="CV5" s="672"/>
      <c r="CW5" s="672"/>
      <c r="CX5" s="672"/>
      <c r="CY5" s="673"/>
      <c r="CZ5" s="671" t="s">
        <v>219</v>
      </c>
      <c r="DA5" s="672"/>
      <c r="DB5" s="672"/>
      <c r="DC5" s="673"/>
      <c r="DD5" s="671" t="s">
        <v>228</v>
      </c>
      <c r="DE5" s="672"/>
      <c r="DF5" s="672"/>
      <c r="DG5" s="672"/>
      <c r="DH5" s="672"/>
      <c r="DI5" s="672"/>
      <c r="DJ5" s="672"/>
      <c r="DK5" s="672"/>
      <c r="DL5" s="672"/>
      <c r="DM5" s="672"/>
      <c r="DN5" s="672"/>
      <c r="DO5" s="672"/>
      <c r="DP5" s="673"/>
      <c r="DQ5" s="671" t="s">
        <v>229</v>
      </c>
      <c r="DR5" s="672"/>
      <c r="DS5" s="672"/>
      <c r="DT5" s="672"/>
      <c r="DU5" s="672"/>
      <c r="DV5" s="672"/>
      <c r="DW5" s="672"/>
      <c r="DX5" s="672"/>
      <c r="DY5" s="672"/>
      <c r="DZ5" s="672"/>
      <c r="EA5" s="672"/>
      <c r="EB5" s="672"/>
      <c r="EC5" s="673"/>
    </row>
    <row r="6" spans="2:143" ht="11.25" customHeight="1">
      <c r="B6" s="605" t="s">
        <v>230</v>
      </c>
      <c r="C6" s="606"/>
      <c r="D6" s="606"/>
      <c r="E6" s="606"/>
      <c r="F6" s="606"/>
      <c r="G6" s="606"/>
      <c r="H6" s="606"/>
      <c r="I6" s="606"/>
      <c r="J6" s="606"/>
      <c r="K6" s="606"/>
      <c r="L6" s="606"/>
      <c r="M6" s="606"/>
      <c r="N6" s="606"/>
      <c r="O6" s="606"/>
      <c r="P6" s="606"/>
      <c r="Q6" s="607"/>
      <c r="R6" s="624">
        <v>346656</v>
      </c>
      <c r="S6" s="634"/>
      <c r="T6" s="634"/>
      <c r="U6" s="634"/>
      <c r="V6" s="634"/>
      <c r="W6" s="634"/>
      <c r="X6" s="634"/>
      <c r="Y6" s="635"/>
      <c r="Z6" s="638">
        <v>0.6</v>
      </c>
      <c r="AA6" s="638"/>
      <c r="AB6" s="638"/>
      <c r="AC6" s="638"/>
      <c r="AD6" s="639">
        <v>346656</v>
      </c>
      <c r="AE6" s="639"/>
      <c r="AF6" s="639"/>
      <c r="AG6" s="639"/>
      <c r="AH6" s="639"/>
      <c r="AI6" s="639"/>
      <c r="AJ6" s="639"/>
      <c r="AK6" s="639"/>
      <c r="AL6" s="627">
        <v>1.3</v>
      </c>
      <c r="AM6" s="636"/>
      <c r="AN6" s="636"/>
      <c r="AO6" s="640"/>
      <c r="AP6" s="605" t="s">
        <v>231</v>
      </c>
      <c r="AQ6" s="606"/>
      <c r="AR6" s="606"/>
      <c r="AS6" s="606"/>
      <c r="AT6" s="606"/>
      <c r="AU6" s="606"/>
      <c r="AV6" s="606"/>
      <c r="AW6" s="606"/>
      <c r="AX6" s="606"/>
      <c r="AY6" s="606"/>
      <c r="AZ6" s="606"/>
      <c r="BA6" s="606"/>
      <c r="BB6" s="606"/>
      <c r="BC6" s="606"/>
      <c r="BD6" s="606"/>
      <c r="BE6" s="606"/>
      <c r="BF6" s="607"/>
      <c r="BG6" s="624">
        <v>7767585</v>
      </c>
      <c r="BH6" s="634"/>
      <c r="BI6" s="634"/>
      <c r="BJ6" s="634"/>
      <c r="BK6" s="634"/>
      <c r="BL6" s="634"/>
      <c r="BM6" s="634"/>
      <c r="BN6" s="635"/>
      <c r="BO6" s="638">
        <v>100</v>
      </c>
      <c r="BP6" s="638"/>
      <c r="BQ6" s="638"/>
      <c r="BR6" s="638"/>
      <c r="BS6" s="639">
        <v>147697</v>
      </c>
      <c r="BT6" s="639"/>
      <c r="BU6" s="639"/>
      <c r="BV6" s="639"/>
      <c r="BW6" s="639"/>
      <c r="BX6" s="639"/>
      <c r="BY6" s="639"/>
      <c r="BZ6" s="639"/>
      <c r="CA6" s="639"/>
      <c r="CB6" s="696"/>
      <c r="CD6" s="677" t="s">
        <v>232</v>
      </c>
      <c r="CE6" s="678"/>
      <c r="CF6" s="678"/>
      <c r="CG6" s="678"/>
      <c r="CH6" s="678"/>
      <c r="CI6" s="678"/>
      <c r="CJ6" s="678"/>
      <c r="CK6" s="678"/>
      <c r="CL6" s="678"/>
      <c r="CM6" s="678"/>
      <c r="CN6" s="678"/>
      <c r="CO6" s="678"/>
      <c r="CP6" s="678"/>
      <c r="CQ6" s="679"/>
      <c r="CR6" s="624">
        <v>233054</v>
      </c>
      <c r="CS6" s="634"/>
      <c r="CT6" s="634"/>
      <c r="CU6" s="634"/>
      <c r="CV6" s="634"/>
      <c r="CW6" s="634"/>
      <c r="CX6" s="634"/>
      <c r="CY6" s="635"/>
      <c r="CZ6" s="699">
        <v>0.5</v>
      </c>
      <c r="DA6" s="686"/>
      <c r="DB6" s="686"/>
      <c r="DC6" s="703"/>
      <c r="DD6" s="630" t="s">
        <v>129</v>
      </c>
      <c r="DE6" s="634"/>
      <c r="DF6" s="634"/>
      <c r="DG6" s="634"/>
      <c r="DH6" s="634"/>
      <c r="DI6" s="634"/>
      <c r="DJ6" s="634"/>
      <c r="DK6" s="634"/>
      <c r="DL6" s="634"/>
      <c r="DM6" s="634"/>
      <c r="DN6" s="634"/>
      <c r="DO6" s="634"/>
      <c r="DP6" s="635"/>
      <c r="DQ6" s="630">
        <v>233046</v>
      </c>
      <c r="DR6" s="634"/>
      <c r="DS6" s="634"/>
      <c r="DT6" s="634"/>
      <c r="DU6" s="634"/>
      <c r="DV6" s="634"/>
      <c r="DW6" s="634"/>
      <c r="DX6" s="634"/>
      <c r="DY6" s="634"/>
      <c r="DZ6" s="634"/>
      <c r="EA6" s="634"/>
      <c r="EB6" s="634"/>
      <c r="EC6" s="647"/>
    </row>
    <row r="7" spans="2:143" ht="11.25" customHeight="1">
      <c r="B7" s="605" t="s">
        <v>233</v>
      </c>
      <c r="C7" s="606"/>
      <c r="D7" s="606"/>
      <c r="E7" s="606"/>
      <c r="F7" s="606"/>
      <c r="G7" s="606"/>
      <c r="H7" s="606"/>
      <c r="I7" s="606"/>
      <c r="J7" s="606"/>
      <c r="K7" s="606"/>
      <c r="L7" s="606"/>
      <c r="M7" s="606"/>
      <c r="N7" s="606"/>
      <c r="O7" s="606"/>
      <c r="P7" s="606"/>
      <c r="Q7" s="607"/>
      <c r="R7" s="624">
        <v>9921</v>
      </c>
      <c r="S7" s="634"/>
      <c r="T7" s="634"/>
      <c r="U7" s="634"/>
      <c r="V7" s="634"/>
      <c r="W7" s="634"/>
      <c r="X7" s="634"/>
      <c r="Y7" s="635"/>
      <c r="Z7" s="638">
        <v>0</v>
      </c>
      <c r="AA7" s="638"/>
      <c r="AB7" s="638"/>
      <c r="AC7" s="638"/>
      <c r="AD7" s="639">
        <v>9921</v>
      </c>
      <c r="AE7" s="639"/>
      <c r="AF7" s="639"/>
      <c r="AG7" s="639"/>
      <c r="AH7" s="639"/>
      <c r="AI7" s="639"/>
      <c r="AJ7" s="639"/>
      <c r="AK7" s="639"/>
      <c r="AL7" s="627">
        <v>0</v>
      </c>
      <c r="AM7" s="636"/>
      <c r="AN7" s="636"/>
      <c r="AO7" s="640"/>
      <c r="AP7" s="605" t="s">
        <v>234</v>
      </c>
      <c r="AQ7" s="606"/>
      <c r="AR7" s="606"/>
      <c r="AS7" s="606"/>
      <c r="AT7" s="606"/>
      <c r="AU7" s="606"/>
      <c r="AV7" s="606"/>
      <c r="AW7" s="606"/>
      <c r="AX7" s="606"/>
      <c r="AY7" s="606"/>
      <c r="AZ7" s="606"/>
      <c r="BA7" s="606"/>
      <c r="BB7" s="606"/>
      <c r="BC7" s="606"/>
      <c r="BD7" s="606"/>
      <c r="BE7" s="606"/>
      <c r="BF7" s="607"/>
      <c r="BG7" s="624">
        <v>3522365</v>
      </c>
      <c r="BH7" s="634"/>
      <c r="BI7" s="634"/>
      <c r="BJ7" s="634"/>
      <c r="BK7" s="634"/>
      <c r="BL7" s="634"/>
      <c r="BM7" s="634"/>
      <c r="BN7" s="635"/>
      <c r="BO7" s="638">
        <v>45.3</v>
      </c>
      <c r="BP7" s="638"/>
      <c r="BQ7" s="638"/>
      <c r="BR7" s="638"/>
      <c r="BS7" s="639">
        <v>147697</v>
      </c>
      <c r="BT7" s="639"/>
      <c r="BU7" s="639"/>
      <c r="BV7" s="639"/>
      <c r="BW7" s="639"/>
      <c r="BX7" s="639"/>
      <c r="BY7" s="639"/>
      <c r="BZ7" s="639"/>
      <c r="CA7" s="639"/>
      <c r="CB7" s="696"/>
      <c r="CD7" s="605" t="s">
        <v>235</v>
      </c>
      <c r="CE7" s="606"/>
      <c r="CF7" s="606"/>
      <c r="CG7" s="606"/>
      <c r="CH7" s="606"/>
      <c r="CI7" s="606"/>
      <c r="CJ7" s="606"/>
      <c r="CK7" s="606"/>
      <c r="CL7" s="606"/>
      <c r="CM7" s="606"/>
      <c r="CN7" s="606"/>
      <c r="CO7" s="606"/>
      <c r="CP7" s="606"/>
      <c r="CQ7" s="607"/>
      <c r="CR7" s="624">
        <v>6116116</v>
      </c>
      <c r="CS7" s="634"/>
      <c r="CT7" s="634"/>
      <c r="CU7" s="634"/>
      <c r="CV7" s="634"/>
      <c r="CW7" s="634"/>
      <c r="CX7" s="634"/>
      <c r="CY7" s="635"/>
      <c r="CZ7" s="638">
        <v>12</v>
      </c>
      <c r="DA7" s="638"/>
      <c r="DB7" s="638"/>
      <c r="DC7" s="638"/>
      <c r="DD7" s="630">
        <v>2185534</v>
      </c>
      <c r="DE7" s="634"/>
      <c r="DF7" s="634"/>
      <c r="DG7" s="634"/>
      <c r="DH7" s="634"/>
      <c r="DI7" s="634"/>
      <c r="DJ7" s="634"/>
      <c r="DK7" s="634"/>
      <c r="DL7" s="634"/>
      <c r="DM7" s="634"/>
      <c r="DN7" s="634"/>
      <c r="DO7" s="634"/>
      <c r="DP7" s="635"/>
      <c r="DQ7" s="630">
        <v>3312070</v>
      </c>
      <c r="DR7" s="634"/>
      <c r="DS7" s="634"/>
      <c r="DT7" s="634"/>
      <c r="DU7" s="634"/>
      <c r="DV7" s="634"/>
      <c r="DW7" s="634"/>
      <c r="DX7" s="634"/>
      <c r="DY7" s="634"/>
      <c r="DZ7" s="634"/>
      <c r="EA7" s="634"/>
      <c r="EB7" s="634"/>
      <c r="EC7" s="647"/>
    </row>
    <row r="8" spans="2:143" ht="11.25" customHeight="1">
      <c r="B8" s="605" t="s">
        <v>236</v>
      </c>
      <c r="C8" s="606"/>
      <c r="D8" s="606"/>
      <c r="E8" s="606"/>
      <c r="F8" s="606"/>
      <c r="G8" s="606"/>
      <c r="H8" s="606"/>
      <c r="I8" s="606"/>
      <c r="J8" s="606"/>
      <c r="K8" s="606"/>
      <c r="L8" s="606"/>
      <c r="M8" s="606"/>
      <c r="N8" s="606"/>
      <c r="O8" s="606"/>
      <c r="P8" s="606"/>
      <c r="Q8" s="607"/>
      <c r="R8" s="624">
        <v>45025</v>
      </c>
      <c r="S8" s="634"/>
      <c r="T8" s="634"/>
      <c r="U8" s="634"/>
      <c r="V8" s="634"/>
      <c r="W8" s="634"/>
      <c r="X8" s="634"/>
      <c r="Y8" s="635"/>
      <c r="Z8" s="638">
        <v>0.1</v>
      </c>
      <c r="AA8" s="638"/>
      <c r="AB8" s="638"/>
      <c r="AC8" s="638"/>
      <c r="AD8" s="639">
        <v>45025</v>
      </c>
      <c r="AE8" s="639"/>
      <c r="AF8" s="639"/>
      <c r="AG8" s="639"/>
      <c r="AH8" s="639"/>
      <c r="AI8" s="639"/>
      <c r="AJ8" s="639"/>
      <c r="AK8" s="639"/>
      <c r="AL8" s="627">
        <v>0.2</v>
      </c>
      <c r="AM8" s="636"/>
      <c r="AN8" s="636"/>
      <c r="AO8" s="640"/>
      <c r="AP8" s="605" t="s">
        <v>237</v>
      </c>
      <c r="AQ8" s="606"/>
      <c r="AR8" s="606"/>
      <c r="AS8" s="606"/>
      <c r="AT8" s="606"/>
      <c r="AU8" s="606"/>
      <c r="AV8" s="606"/>
      <c r="AW8" s="606"/>
      <c r="AX8" s="606"/>
      <c r="AY8" s="606"/>
      <c r="AZ8" s="606"/>
      <c r="BA8" s="606"/>
      <c r="BB8" s="606"/>
      <c r="BC8" s="606"/>
      <c r="BD8" s="606"/>
      <c r="BE8" s="606"/>
      <c r="BF8" s="607"/>
      <c r="BG8" s="624">
        <v>118552</v>
      </c>
      <c r="BH8" s="634"/>
      <c r="BI8" s="634"/>
      <c r="BJ8" s="634"/>
      <c r="BK8" s="634"/>
      <c r="BL8" s="634"/>
      <c r="BM8" s="634"/>
      <c r="BN8" s="635"/>
      <c r="BO8" s="638">
        <v>1.5</v>
      </c>
      <c r="BP8" s="638"/>
      <c r="BQ8" s="638"/>
      <c r="BR8" s="638"/>
      <c r="BS8" s="639" t="s">
        <v>129</v>
      </c>
      <c r="BT8" s="639"/>
      <c r="BU8" s="639"/>
      <c r="BV8" s="639"/>
      <c r="BW8" s="639"/>
      <c r="BX8" s="639"/>
      <c r="BY8" s="639"/>
      <c r="BZ8" s="639"/>
      <c r="CA8" s="639"/>
      <c r="CB8" s="696"/>
      <c r="CD8" s="605" t="s">
        <v>238</v>
      </c>
      <c r="CE8" s="606"/>
      <c r="CF8" s="606"/>
      <c r="CG8" s="606"/>
      <c r="CH8" s="606"/>
      <c r="CI8" s="606"/>
      <c r="CJ8" s="606"/>
      <c r="CK8" s="606"/>
      <c r="CL8" s="606"/>
      <c r="CM8" s="606"/>
      <c r="CN8" s="606"/>
      <c r="CO8" s="606"/>
      <c r="CP8" s="606"/>
      <c r="CQ8" s="607"/>
      <c r="CR8" s="624">
        <v>16545482</v>
      </c>
      <c r="CS8" s="634"/>
      <c r="CT8" s="634"/>
      <c r="CU8" s="634"/>
      <c r="CV8" s="634"/>
      <c r="CW8" s="634"/>
      <c r="CX8" s="634"/>
      <c r="CY8" s="635"/>
      <c r="CZ8" s="638">
        <v>32.5</v>
      </c>
      <c r="DA8" s="638"/>
      <c r="DB8" s="638"/>
      <c r="DC8" s="638"/>
      <c r="DD8" s="630">
        <v>57096</v>
      </c>
      <c r="DE8" s="634"/>
      <c r="DF8" s="634"/>
      <c r="DG8" s="634"/>
      <c r="DH8" s="634"/>
      <c r="DI8" s="634"/>
      <c r="DJ8" s="634"/>
      <c r="DK8" s="634"/>
      <c r="DL8" s="634"/>
      <c r="DM8" s="634"/>
      <c r="DN8" s="634"/>
      <c r="DO8" s="634"/>
      <c r="DP8" s="635"/>
      <c r="DQ8" s="630">
        <v>7517546</v>
      </c>
      <c r="DR8" s="634"/>
      <c r="DS8" s="634"/>
      <c r="DT8" s="634"/>
      <c r="DU8" s="634"/>
      <c r="DV8" s="634"/>
      <c r="DW8" s="634"/>
      <c r="DX8" s="634"/>
      <c r="DY8" s="634"/>
      <c r="DZ8" s="634"/>
      <c r="EA8" s="634"/>
      <c r="EB8" s="634"/>
      <c r="EC8" s="647"/>
    </row>
    <row r="9" spans="2:143" ht="11.25" customHeight="1">
      <c r="B9" s="605" t="s">
        <v>239</v>
      </c>
      <c r="C9" s="606"/>
      <c r="D9" s="606"/>
      <c r="E9" s="606"/>
      <c r="F9" s="606"/>
      <c r="G9" s="606"/>
      <c r="H9" s="606"/>
      <c r="I9" s="606"/>
      <c r="J9" s="606"/>
      <c r="K9" s="606"/>
      <c r="L9" s="606"/>
      <c r="M9" s="606"/>
      <c r="N9" s="606"/>
      <c r="O9" s="606"/>
      <c r="P9" s="606"/>
      <c r="Q9" s="607"/>
      <c r="R9" s="624">
        <v>56101</v>
      </c>
      <c r="S9" s="634"/>
      <c r="T9" s="634"/>
      <c r="U9" s="634"/>
      <c r="V9" s="634"/>
      <c r="W9" s="634"/>
      <c r="X9" s="634"/>
      <c r="Y9" s="635"/>
      <c r="Z9" s="638">
        <v>0.1</v>
      </c>
      <c r="AA9" s="638"/>
      <c r="AB9" s="638"/>
      <c r="AC9" s="638"/>
      <c r="AD9" s="639">
        <v>56101</v>
      </c>
      <c r="AE9" s="639"/>
      <c r="AF9" s="639"/>
      <c r="AG9" s="639"/>
      <c r="AH9" s="639"/>
      <c r="AI9" s="639"/>
      <c r="AJ9" s="639"/>
      <c r="AK9" s="639"/>
      <c r="AL9" s="627">
        <v>0.2</v>
      </c>
      <c r="AM9" s="636"/>
      <c r="AN9" s="636"/>
      <c r="AO9" s="640"/>
      <c r="AP9" s="605" t="s">
        <v>240</v>
      </c>
      <c r="AQ9" s="606"/>
      <c r="AR9" s="606"/>
      <c r="AS9" s="606"/>
      <c r="AT9" s="606"/>
      <c r="AU9" s="606"/>
      <c r="AV9" s="606"/>
      <c r="AW9" s="606"/>
      <c r="AX9" s="606"/>
      <c r="AY9" s="606"/>
      <c r="AZ9" s="606"/>
      <c r="BA9" s="606"/>
      <c r="BB9" s="606"/>
      <c r="BC9" s="606"/>
      <c r="BD9" s="606"/>
      <c r="BE9" s="606"/>
      <c r="BF9" s="607"/>
      <c r="BG9" s="624">
        <v>2776926</v>
      </c>
      <c r="BH9" s="634"/>
      <c r="BI9" s="634"/>
      <c r="BJ9" s="634"/>
      <c r="BK9" s="634"/>
      <c r="BL9" s="634"/>
      <c r="BM9" s="634"/>
      <c r="BN9" s="635"/>
      <c r="BO9" s="638">
        <v>35.799999999999997</v>
      </c>
      <c r="BP9" s="638"/>
      <c r="BQ9" s="638"/>
      <c r="BR9" s="638"/>
      <c r="BS9" s="639" t="s">
        <v>129</v>
      </c>
      <c r="BT9" s="639"/>
      <c r="BU9" s="639"/>
      <c r="BV9" s="639"/>
      <c r="BW9" s="639"/>
      <c r="BX9" s="639"/>
      <c r="BY9" s="639"/>
      <c r="BZ9" s="639"/>
      <c r="CA9" s="639"/>
      <c r="CB9" s="696"/>
      <c r="CD9" s="605" t="s">
        <v>241</v>
      </c>
      <c r="CE9" s="606"/>
      <c r="CF9" s="606"/>
      <c r="CG9" s="606"/>
      <c r="CH9" s="606"/>
      <c r="CI9" s="606"/>
      <c r="CJ9" s="606"/>
      <c r="CK9" s="606"/>
      <c r="CL9" s="606"/>
      <c r="CM9" s="606"/>
      <c r="CN9" s="606"/>
      <c r="CO9" s="606"/>
      <c r="CP9" s="606"/>
      <c r="CQ9" s="607"/>
      <c r="CR9" s="624">
        <v>4629963</v>
      </c>
      <c r="CS9" s="634"/>
      <c r="CT9" s="634"/>
      <c r="CU9" s="634"/>
      <c r="CV9" s="634"/>
      <c r="CW9" s="634"/>
      <c r="CX9" s="634"/>
      <c r="CY9" s="635"/>
      <c r="CZ9" s="638">
        <v>9.1</v>
      </c>
      <c r="DA9" s="638"/>
      <c r="DB9" s="638"/>
      <c r="DC9" s="638"/>
      <c r="DD9" s="630">
        <v>28479</v>
      </c>
      <c r="DE9" s="634"/>
      <c r="DF9" s="634"/>
      <c r="DG9" s="634"/>
      <c r="DH9" s="634"/>
      <c r="DI9" s="634"/>
      <c r="DJ9" s="634"/>
      <c r="DK9" s="634"/>
      <c r="DL9" s="634"/>
      <c r="DM9" s="634"/>
      <c r="DN9" s="634"/>
      <c r="DO9" s="634"/>
      <c r="DP9" s="635"/>
      <c r="DQ9" s="630">
        <v>3561480</v>
      </c>
      <c r="DR9" s="634"/>
      <c r="DS9" s="634"/>
      <c r="DT9" s="634"/>
      <c r="DU9" s="634"/>
      <c r="DV9" s="634"/>
      <c r="DW9" s="634"/>
      <c r="DX9" s="634"/>
      <c r="DY9" s="634"/>
      <c r="DZ9" s="634"/>
      <c r="EA9" s="634"/>
      <c r="EB9" s="634"/>
      <c r="EC9" s="647"/>
    </row>
    <row r="10" spans="2:143" ht="11.25" customHeight="1">
      <c r="B10" s="605" t="s">
        <v>242</v>
      </c>
      <c r="C10" s="606"/>
      <c r="D10" s="606"/>
      <c r="E10" s="606"/>
      <c r="F10" s="606"/>
      <c r="G10" s="606"/>
      <c r="H10" s="606"/>
      <c r="I10" s="606"/>
      <c r="J10" s="606"/>
      <c r="K10" s="606"/>
      <c r="L10" s="606"/>
      <c r="M10" s="606"/>
      <c r="N10" s="606"/>
      <c r="O10" s="606"/>
      <c r="P10" s="606"/>
      <c r="Q10" s="607"/>
      <c r="R10" s="624" t="s">
        <v>129</v>
      </c>
      <c r="S10" s="634"/>
      <c r="T10" s="634"/>
      <c r="U10" s="634"/>
      <c r="V10" s="634"/>
      <c r="W10" s="634"/>
      <c r="X10" s="634"/>
      <c r="Y10" s="635"/>
      <c r="Z10" s="638" t="s">
        <v>129</v>
      </c>
      <c r="AA10" s="638"/>
      <c r="AB10" s="638"/>
      <c r="AC10" s="638"/>
      <c r="AD10" s="639" t="s">
        <v>129</v>
      </c>
      <c r="AE10" s="639"/>
      <c r="AF10" s="639"/>
      <c r="AG10" s="639"/>
      <c r="AH10" s="639"/>
      <c r="AI10" s="639"/>
      <c r="AJ10" s="639"/>
      <c r="AK10" s="639"/>
      <c r="AL10" s="627" t="s">
        <v>129</v>
      </c>
      <c r="AM10" s="636"/>
      <c r="AN10" s="636"/>
      <c r="AO10" s="640"/>
      <c r="AP10" s="605" t="s">
        <v>243</v>
      </c>
      <c r="AQ10" s="606"/>
      <c r="AR10" s="606"/>
      <c r="AS10" s="606"/>
      <c r="AT10" s="606"/>
      <c r="AU10" s="606"/>
      <c r="AV10" s="606"/>
      <c r="AW10" s="606"/>
      <c r="AX10" s="606"/>
      <c r="AY10" s="606"/>
      <c r="AZ10" s="606"/>
      <c r="BA10" s="606"/>
      <c r="BB10" s="606"/>
      <c r="BC10" s="606"/>
      <c r="BD10" s="606"/>
      <c r="BE10" s="606"/>
      <c r="BF10" s="607"/>
      <c r="BG10" s="624">
        <v>250415</v>
      </c>
      <c r="BH10" s="634"/>
      <c r="BI10" s="634"/>
      <c r="BJ10" s="634"/>
      <c r="BK10" s="634"/>
      <c r="BL10" s="634"/>
      <c r="BM10" s="634"/>
      <c r="BN10" s="635"/>
      <c r="BO10" s="638">
        <v>3.2</v>
      </c>
      <c r="BP10" s="638"/>
      <c r="BQ10" s="638"/>
      <c r="BR10" s="638"/>
      <c r="BS10" s="639">
        <v>40756</v>
      </c>
      <c r="BT10" s="639"/>
      <c r="BU10" s="639"/>
      <c r="BV10" s="639"/>
      <c r="BW10" s="639"/>
      <c r="BX10" s="639"/>
      <c r="BY10" s="639"/>
      <c r="BZ10" s="639"/>
      <c r="CA10" s="639"/>
      <c r="CB10" s="696"/>
      <c r="CD10" s="605" t="s">
        <v>244</v>
      </c>
      <c r="CE10" s="606"/>
      <c r="CF10" s="606"/>
      <c r="CG10" s="606"/>
      <c r="CH10" s="606"/>
      <c r="CI10" s="606"/>
      <c r="CJ10" s="606"/>
      <c r="CK10" s="606"/>
      <c r="CL10" s="606"/>
      <c r="CM10" s="606"/>
      <c r="CN10" s="606"/>
      <c r="CO10" s="606"/>
      <c r="CP10" s="606"/>
      <c r="CQ10" s="607"/>
      <c r="CR10" s="624">
        <v>80000</v>
      </c>
      <c r="CS10" s="634"/>
      <c r="CT10" s="634"/>
      <c r="CU10" s="634"/>
      <c r="CV10" s="634"/>
      <c r="CW10" s="634"/>
      <c r="CX10" s="634"/>
      <c r="CY10" s="635"/>
      <c r="CZ10" s="638">
        <v>0.2</v>
      </c>
      <c r="DA10" s="638"/>
      <c r="DB10" s="638"/>
      <c r="DC10" s="638"/>
      <c r="DD10" s="630" t="s">
        <v>129</v>
      </c>
      <c r="DE10" s="634"/>
      <c r="DF10" s="634"/>
      <c r="DG10" s="634"/>
      <c r="DH10" s="634"/>
      <c r="DI10" s="634"/>
      <c r="DJ10" s="634"/>
      <c r="DK10" s="634"/>
      <c r="DL10" s="634"/>
      <c r="DM10" s="634"/>
      <c r="DN10" s="634"/>
      <c r="DO10" s="634"/>
      <c r="DP10" s="635"/>
      <c r="DQ10" s="630" t="s">
        <v>129</v>
      </c>
      <c r="DR10" s="634"/>
      <c r="DS10" s="634"/>
      <c r="DT10" s="634"/>
      <c r="DU10" s="634"/>
      <c r="DV10" s="634"/>
      <c r="DW10" s="634"/>
      <c r="DX10" s="634"/>
      <c r="DY10" s="634"/>
      <c r="DZ10" s="634"/>
      <c r="EA10" s="634"/>
      <c r="EB10" s="634"/>
      <c r="EC10" s="647"/>
    </row>
    <row r="11" spans="2:143" ht="11.25" customHeight="1">
      <c r="B11" s="605" t="s">
        <v>245</v>
      </c>
      <c r="C11" s="606"/>
      <c r="D11" s="606"/>
      <c r="E11" s="606"/>
      <c r="F11" s="606"/>
      <c r="G11" s="606"/>
      <c r="H11" s="606"/>
      <c r="I11" s="606"/>
      <c r="J11" s="606"/>
      <c r="K11" s="606"/>
      <c r="L11" s="606"/>
      <c r="M11" s="606"/>
      <c r="N11" s="606"/>
      <c r="O11" s="606"/>
      <c r="P11" s="606"/>
      <c r="Q11" s="607"/>
      <c r="R11" s="624">
        <v>1746859</v>
      </c>
      <c r="S11" s="634"/>
      <c r="T11" s="634"/>
      <c r="U11" s="634"/>
      <c r="V11" s="634"/>
      <c r="W11" s="634"/>
      <c r="X11" s="634"/>
      <c r="Y11" s="635"/>
      <c r="Z11" s="627">
        <v>3.2</v>
      </c>
      <c r="AA11" s="636"/>
      <c r="AB11" s="636"/>
      <c r="AC11" s="637"/>
      <c r="AD11" s="630">
        <v>1746859</v>
      </c>
      <c r="AE11" s="634"/>
      <c r="AF11" s="634"/>
      <c r="AG11" s="634"/>
      <c r="AH11" s="634"/>
      <c r="AI11" s="634"/>
      <c r="AJ11" s="634"/>
      <c r="AK11" s="635"/>
      <c r="AL11" s="627">
        <v>6.6</v>
      </c>
      <c r="AM11" s="636"/>
      <c r="AN11" s="636"/>
      <c r="AO11" s="640"/>
      <c r="AP11" s="605" t="s">
        <v>246</v>
      </c>
      <c r="AQ11" s="606"/>
      <c r="AR11" s="606"/>
      <c r="AS11" s="606"/>
      <c r="AT11" s="606"/>
      <c r="AU11" s="606"/>
      <c r="AV11" s="606"/>
      <c r="AW11" s="606"/>
      <c r="AX11" s="606"/>
      <c r="AY11" s="606"/>
      <c r="AZ11" s="606"/>
      <c r="BA11" s="606"/>
      <c r="BB11" s="606"/>
      <c r="BC11" s="606"/>
      <c r="BD11" s="606"/>
      <c r="BE11" s="606"/>
      <c r="BF11" s="607"/>
      <c r="BG11" s="624">
        <v>376472</v>
      </c>
      <c r="BH11" s="634"/>
      <c r="BI11" s="634"/>
      <c r="BJ11" s="634"/>
      <c r="BK11" s="634"/>
      <c r="BL11" s="634"/>
      <c r="BM11" s="634"/>
      <c r="BN11" s="635"/>
      <c r="BO11" s="638">
        <v>4.8</v>
      </c>
      <c r="BP11" s="638"/>
      <c r="BQ11" s="638"/>
      <c r="BR11" s="638"/>
      <c r="BS11" s="639">
        <v>106941</v>
      </c>
      <c r="BT11" s="639"/>
      <c r="BU11" s="639"/>
      <c r="BV11" s="639"/>
      <c r="BW11" s="639"/>
      <c r="BX11" s="639"/>
      <c r="BY11" s="639"/>
      <c r="BZ11" s="639"/>
      <c r="CA11" s="639"/>
      <c r="CB11" s="696"/>
      <c r="CD11" s="605" t="s">
        <v>247</v>
      </c>
      <c r="CE11" s="606"/>
      <c r="CF11" s="606"/>
      <c r="CG11" s="606"/>
      <c r="CH11" s="606"/>
      <c r="CI11" s="606"/>
      <c r="CJ11" s="606"/>
      <c r="CK11" s="606"/>
      <c r="CL11" s="606"/>
      <c r="CM11" s="606"/>
      <c r="CN11" s="606"/>
      <c r="CO11" s="606"/>
      <c r="CP11" s="606"/>
      <c r="CQ11" s="607"/>
      <c r="CR11" s="624">
        <v>2092370</v>
      </c>
      <c r="CS11" s="634"/>
      <c r="CT11" s="634"/>
      <c r="CU11" s="634"/>
      <c r="CV11" s="634"/>
      <c r="CW11" s="634"/>
      <c r="CX11" s="634"/>
      <c r="CY11" s="635"/>
      <c r="CZ11" s="638">
        <v>4.0999999999999996</v>
      </c>
      <c r="DA11" s="638"/>
      <c r="DB11" s="638"/>
      <c r="DC11" s="638"/>
      <c r="DD11" s="630">
        <v>704764</v>
      </c>
      <c r="DE11" s="634"/>
      <c r="DF11" s="634"/>
      <c r="DG11" s="634"/>
      <c r="DH11" s="634"/>
      <c r="DI11" s="634"/>
      <c r="DJ11" s="634"/>
      <c r="DK11" s="634"/>
      <c r="DL11" s="634"/>
      <c r="DM11" s="634"/>
      <c r="DN11" s="634"/>
      <c r="DO11" s="634"/>
      <c r="DP11" s="635"/>
      <c r="DQ11" s="630">
        <v>934929</v>
      </c>
      <c r="DR11" s="634"/>
      <c r="DS11" s="634"/>
      <c r="DT11" s="634"/>
      <c r="DU11" s="634"/>
      <c r="DV11" s="634"/>
      <c r="DW11" s="634"/>
      <c r="DX11" s="634"/>
      <c r="DY11" s="634"/>
      <c r="DZ11" s="634"/>
      <c r="EA11" s="634"/>
      <c r="EB11" s="634"/>
      <c r="EC11" s="647"/>
    </row>
    <row r="12" spans="2:143" ht="11.25" customHeight="1">
      <c r="B12" s="605" t="s">
        <v>248</v>
      </c>
      <c r="C12" s="606"/>
      <c r="D12" s="606"/>
      <c r="E12" s="606"/>
      <c r="F12" s="606"/>
      <c r="G12" s="606"/>
      <c r="H12" s="606"/>
      <c r="I12" s="606"/>
      <c r="J12" s="606"/>
      <c r="K12" s="606"/>
      <c r="L12" s="606"/>
      <c r="M12" s="606"/>
      <c r="N12" s="606"/>
      <c r="O12" s="606"/>
      <c r="P12" s="606"/>
      <c r="Q12" s="607"/>
      <c r="R12" s="624">
        <v>10704</v>
      </c>
      <c r="S12" s="634"/>
      <c r="T12" s="634"/>
      <c r="U12" s="634"/>
      <c r="V12" s="634"/>
      <c r="W12" s="634"/>
      <c r="X12" s="634"/>
      <c r="Y12" s="635"/>
      <c r="Z12" s="638">
        <v>0</v>
      </c>
      <c r="AA12" s="638"/>
      <c r="AB12" s="638"/>
      <c r="AC12" s="638"/>
      <c r="AD12" s="639">
        <v>10704</v>
      </c>
      <c r="AE12" s="639"/>
      <c r="AF12" s="639"/>
      <c r="AG12" s="639"/>
      <c r="AH12" s="639"/>
      <c r="AI12" s="639"/>
      <c r="AJ12" s="639"/>
      <c r="AK12" s="639"/>
      <c r="AL12" s="627">
        <v>0</v>
      </c>
      <c r="AM12" s="636"/>
      <c r="AN12" s="636"/>
      <c r="AO12" s="640"/>
      <c r="AP12" s="605" t="s">
        <v>249</v>
      </c>
      <c r="AQ12" s="606"/>
      <c r="AR12" s="606"/>
      <c r="AS12" s="606"/>
      <c r="AT12" s="606"/>
      <c r="AU12" s="606"/>
      <c r="AV12" s="606"/>
      <c r="AW12" s="606"/>
      <c r="AX12" s="606"/>
      <c r="AY12" s="606"/>
      <c r="AZ12" s="606"/>
      <c r="BA12" s="606"/>
      <c r="BB12" s="606"/>
      <c r="BC12" s="606"/>
      <c r="BD12" s="606"/>
      <c r="BE12" s="606"/>
      <c r="BF12" s="607"/>
      <c r="BG12" s="624">
        <v>3462345</v>
      </c>
      <c r="BH12" s="634"/>
      <c r="BI12" s="634"/>
      <c r="BJ12" s="634"/>
      <c r="BK12" s="634"/>
      <c r="BL12" s="634"/>
      <c r="BM12" s="634"/>
      <c r="BN12" s="635"/>
      <c r="BO12" s="638">
        <v>44.6</v>
      </c>
      <c r="BP12" s="638"/>
      <c r="BQ12" s="638"/>
      <c r="BR12" s="638"/>
      <c r="BS12" s="639" t="s">
        <v>129</v>
      </c>
      <c r="BT12" s="639"/>
      <c r="BU12" s="639"/>
      <c r="BV12" s="639"/>
      <c r="BW12" s="639"/>
      <c r="BX12" s="639"/>
      <c r="BY12" s="639"/>
      <c r="BZ12" s="639"/>
      <c r="CA12" s="639"/>
      <c r="CB12" s="696"/>
      <c r="CD12" s="605" t="s">
        <v>250</v>
      </c>
      <c r="CE12" s="606"/>
      <c r="CF12" s="606"/>
      <c r="CG12" s="606"/>
      <c r="CH12" s="606"/>
      <c r="CI12" s="606"/>
      <c r="CJ12" s="606"/>
      <c r="CK12" s="606"/>
      <c r="CL12" s="606"/>
      <c r="CM12" s="606"/>
      <c r="CN12" s="606"/>
      <c r="CO12" s="606"/>
      <c r="CP12" s="606"/>
      <c r="CQ12" s="607"/>
      <c r="CR12" s="624">
        <v>2237431</v>
      </c>
      <c r="CS12" s="634"/>
      <c r="CT12" s="634"/>
      <c r="CU12" s="634"/>
      <c r="CV12" s="634"/>
      <c r="CW12" s="634"/>
      <c r="CX12" s="634"/>
      <c r="CY12" s="635"/>
      <c r="CZ12" s="638">
        <v>4.4000000000000004</v>
      </c>
      <c r="DA12" s="638"/>
      <c r="DB12" s="638"/>
      <c r="DC12" s="638"/>
      <c r="DD12" s="630">
        <v>101472</v>
      </c>
      <c r="DE12" s="634"/>
      <c r="DF12" s="634"/>
      <c r="DG12" s="634"/>
      <c r="DH12" s="634"/>
      <c r="DI12" s="634"/>
      <c r="DJ12" s="634"/>
      <c r="DK12" s="634"/>
      <c r="DL12" s="634"/>
      <c r="DM12" s="634"/>
      <c r="DN12" s="634"/>
      <c r="DO12" s="634"/>
      <c r="DP12" s="635"/>
      <c r="DQ12" s="630">
        <v>1582673</v>
      </c>
      <c r="DR12" s="634"/>
      <c r="DS12" s="634"/>
      <c r="DT12" s="634"/>
      <c r="DU12" s="634"/>
      <c r="DV12" s="634"/>
      <c r="DW12" s="634"/>
      <c r="DX12" s="634"/>
      <c r="DY12" s="634"/>
      <c r="DZ12" s="634"/>
      <c r="EA12" s="634"/>
      <c r="EB12" s="634"/>
      <c r="EC12" s="647"/>
    </row>
    <row r="13" spans="2:143" ht="11.25" customHeight="1">
      <c r="B13" s="605" t="s">
        <v>251</v>
      </c>
      <c r="C13" s="606"/>
      <c r="D13" s="606"/>
      <c r="E13" s="606"/>
      <c r="F13" s="606"/>
      <c r="G13" s="606"/>
      <c r="H13" s="606"/>
      <c r="I13" s="606"/>
      <c r="J13" s="606"/>
      <c r="K13" s="606"/>
      <c r="L13" s="606"/>
      <c r="M13" s="606"/>
      <c r="N13" s="606"/>
      <c r="O13" s="606"/>
      <c r="P13" s="606"/>
      <c r="Q13" s="607"/>
      <c r="R13" s="624" t="s">
        <v>129</v>
      </c>
      <c r="S13" s="634"/>
      <c r="T13" s="634"/>
      <c r="U13" s="634"/>
      <c r="V13" s="634"/>
      <c r="W13" s="634"/>
      <c r="X13" s="634"/>
      <c r="Y13" s="635"/>
      <c r="Z13" s="638" t="s">
        <v>129</v>
      </c>
      <c r="AA13" s="638"/>
      <c r="AB13" s="638"/>
      <c r="AC13" s="638"/>
      <c r="AD13" s="639" t="s">
        <v>129</v>
      </c>
      <c r="AE13" s="639"/>
      <c r="AF13" s="639"/>
      <c r="AG13" s="639"/>
      <c r="AH13" s="639"/>
      <c r="AI13" s="639"/>
      <c r="AJ13" s="639"/>
      <c r="AK13" s="639"/>
      <c r="AL13" s="627" t="s">
        <v>129</v>
      </c>
      <c r="AM13" s="636"/>
      <c r="AN13" s="636"/>
      <c r="AO13" s="640"/>
      <c r="AP13" s="605" t="s">
        <v>252</v>
      </c>
      <c r="AQ13" s="606"/>
      <c r="AR13" s="606"/>
      <c r="AS13" s="606"/>
      <c r="AT13" s="606"/>
      <c r="AU13" s="606"/>
      <c r="AV13" s="606"/>
      <c r="AW13" s="606"/>
      <c r="AX13" s="606"/>
      <c r="AY13" s="606"/>
      <c r="AZ13" s="606"/>
      <c r="BA13" s="606"/>
      <c r="BB13" s="606"/>
      <c r="BC13" s="606"/>
      <c r="BD13" s="606"/>
      <c r="BE13" s="606"/>
      <c r="BF13" s="607"/>
      <c r="BG13" s="624">
        <v>3441447</v>
      </c>
      <c r="BH13" s="634"/>
      <c r="BI13" s="634"/>
      <c r="BJ13" s="634"/>
      <c r="BK13" s="634"/>
      <c r="BL13" s="634"/>
      <c r="BM13" s="634"/>
      <c r="BN13" s="635"/>
      <c r="BO13" s="638">
        <v>44.3</v>
      </c>
      <c r="BP13" s="638"/>
      <c r="BQ13" s="638"/>
      <c r="BR13" s="638"/>
      <c r="BS13" s="639" t="s">
        <v>129</v>
      </c>
      <c r="BT13" s="639"/>
      <c r="BU13" s="639"/>
      <c r="BV13" s="639"/>
      <c r="BW13" s="639"/>
      <c r="BX13" s="639"/>
      <c r="BY13" s="639"/>
      <c r="BZ13" s="639"/>
      <c r="CA13" s="639"/>
      <c r="CB13" s="696"/>
      <c r="CD13" s="605" t="s">
        <v>253</v>
      </c>
      <c r="CE13" s="606"/>
      <c r="CF13" s="606"/>
      <c r="CG13" s="606"/>
      <c r="CH13" s="606"/>
      <c r="CI13" s="606"/>
      <c r="CJ13" s="606"/>
      <c r="CK13" s="606"/>
      <c r="CL13" s="606"/>
      <c r="CM13" s="606"/>
      <c r="CN13" s="606"/>
      <c r="CO13" s="606"/>
      <c r="CP13" s="606"/>
      <c r="CQ13" s="607"/>
      <c r="CR13" s="624">
        <v>3635488</v>
      </c>
      <c r="CS13" s="634"/>
      <c r="CT13" s="634"/>
      <c r="CU13" s="634"/>
      <c r="CV13" s="634"/>
      <c r="CW13" s="634"/>
      <c r="CX13" s="634"/>
      <c r="CY13" s="635"/>
      <c r="CZ13" s="638">
        <v>7.1</v>
      </c>
      <c r="DA13" s="638"/>
      <c r="DB13" s="638"/>
      <c r="DC13" s="638"/>
      <c r="DD13" s="630">
        <v>1784815</v>
      </c>
      <c r="DE13" s="634"/>
      <c r="DF13" s="634"/>
      <c r="DG13" s="634"/>
      <c r="DH13" s="634"/>
      <c r="DI13" s="634"/>
      <c r="DJ13" s="634"/>
      <c r="DK13" s="634"/>
      <c r="DL13" s="634"/>
      <c r="DM13" s="634"/>
      <c r="DN13" s="634"/>
      <c r="DO13" s="634"/>
      <c r="DP13" s="635"/>
      <c r="DQ13" s="630">
        <v>2297048</v>
      </c>
      <c r="DR13" s="634"/>
      <c r="DS13" s="634"/>
      <c r="DT13" s="634"/>
      <c r="DU13" s="634"/>
      <c r="DV13" s="634"/>
      <c r="DW13" s="634"/>
      <c r="DX13" s="634"/>
      <c r="DY13" s="634"/>
      <c r="DZ13" s="634"/>
      <c r="EA13" s="634"/>
      <c r="EB13" s="634"/>
      <c r="EC13" s="647"/>
    </row>
    <row r="14" spans="2:143" ht="11.25" customHeight="1">
      <c r="B14" s="605" t="s">
        <v>254</v>
      </c>
      <c r="C14" s="606"/>
      <c r="D14" s="606"/>
      <c r="E14" s="606"/>
      <c r="F14" s="606"/>
      <c r="G14" s="606"/>
      <c r="H14" s="606"/>
      <c r="I14" s="606"/>
      <c r="J14" s="606"/>
      <c r="K14" s="606"/>
      <c r="L14" s="606"/>
      <c r="M14" s="606"/>
      <c r="N14" s="606"/>
      <c r="O14" s="606"/>
      <c r="P14" s="606"/>
      <c r="Q14" s="607"/>
      <c r="R14" s="624" t="s">
        <v>129</v>
      </c>
      <c r="S14" s="634"/>
      <c r="T14" s="634"/>
      <c r="U14" s="634"/>
      <c r="V14" s="634"/>
      <c r="W14" s="634"/>
      <c r="X14" s="634"/>
      <c r="Y14" s="635"/>
      <c r="Z14" s="638" t="s">
        <v>129</v>
      </c>
      <c r="AA14" s="638"/>
      <c r="AB14" s="638"/>
      <c r="AC14" s="638"/>
      <c r="AD14" s="639" t="s">
        <v>129</v>
      </c>
      <c r="AE14" s="639"/>
      <c r="AF14" s="639"/>
      <c r="AG14" s="639"/>
      <c r="AH14" s="639"/>
      <c r="AI14" s="639"/>
      <c r="AJ14" s="639"/>
      <c r="AK14" s="639"/>
      <c r="AL14" s="627" t="s">
        <v>129</v>
      </c>
      <c r="AM14" s="636"/>
      <c r="AN14" s="636"/>
      <c r="AO14" s="640"/>
      <c r="AP14" s="605" t="s">
        <v>255</v>
      </c>
      <c r="AQ14" s="606"/>
      <c r="AR14" s="606"/>
      <c r="AS14" s="606"/>
      <c r="AT14" s="606"/>
      <c r="AU14" s="606"/>
      <c r="AV14" s="606"/>
      <c r="AW14" s="606"/>
      <c r="AX14" s="606"/>
      <c r="AY14" s="606"/>
      <c r="AZ14" s="606"/>
      <c r="BA14" s="606"/>
      <c r="BB14" s="606"/>
      <c r="BC14" s="606"/>
      <c r="BD14" s="606"/>
      <c r="BE14" s="606"/>
      <c r="BF14" s="607"/>
      <c r="BG14" s="624">
        <v>279881</v>
      </c>
      <c r="BH14" s="634"/>
      <c r="BI14" s="634"/>
      <c r="BJ14" s="634"/>
      <c r="BK14" s="634"/>
      <c r="BL14" s="634"/>
      <c r="BM14" s="634"/>
      <c r="BN14" s="635"/>
      <c r="BO14" s="638">
        <v>3.6</v>
      </c>
      <c r="BP14" s="638"/>
      <c r="BQ14" s="638"/>
      <c r="BR14" s="638"/>
      <c r="BS14" s="639" t="s">
        <v>129</v>
      </c>
      <c r="BT14" s="639"/>
      <c r="BU14" s="639"/>
      <c r="BV14" s="639"/>
      <c r="BW14" s="639"/>
      <c r="BX14" s="639"/>
      <c r="BY14" s="639"/>
      <c r="BZ14" s="639"/>
      <c r="CA14" s="639"/>
      <c r="CB14" s="696"/>
      <c r="CD14" s="605" t="s">
        <v>256</v>
      </c>
      <c r="CE14" s="606"/>
      <c r="CF14" s="606"/>
      <c r="CG14" s="606"/>
      <c r="CH14" s="606"/>
      <c r="CI14" s="606"/>
      <c r="CJ14" s="606"/>
      <c r="CK14" s="606"/>
      <c r="CL14" s="606"/>
      <c r="CM14" s="606"/>
      <c r="CN14" s="606"/>
      <c r="CO14" s="606"/>
      <c r="CP14" s="606"/>
      <c r="CQ14" s="607"/>
      <c r="CR14" s="624">
        <v>3474403</v>
      </c>
      <c r="CS14" s="634"/>
      <c r="CT14" s="634"/>
      <c r="CU14" s="634"/>
      <c r="CV14" s="634"/>
      <c r="CW14" s="634"/>
      <c r="CX14" s="634"/>
      <c r="CY14" s="635"/>
      <c r="CZ14" s="638">
        <v>6.8</v>
      </c>
      <c r="DA14" s="638"/>
      <c r="DB14" s="638"/>
      <c r="DC14" s="638"/>
      <c r="DD14" s="630">
        <v>139870</v>
      </c>
      <c r="DE14" s="634"/>
      <c r="DF14" s="634"/>
      <c r="DG14" s="634"/>
      <c r="DH14" s="634"/>
      <c r="DI14" s="634"/>
      <c r="DJ14" s="634"/>
      <c r="DK14" s="634"/>
      <c r="DL14" s="634"/>
      <c r="DM14" s="634"/>
      <c r="DN14" s="634"/>
      <c r="DO14" s="634"/>
      <c r="DP14" s="635"/>
      <c r="DQ14" s="630">
        <v>3282418</v>
      </c>
      <c r="DR14" s="634"/>
      <c r="DS14" s="634"/>
      <c r="DT14" s="634"/>
      <c r="DU14" s="634"/>
      <c r="DV14" s="634"/>
      <c r="DW14" s="634"/>
      <c r="DX14" s="634"/>
      <c r="DY14" s="634"/>
      <c r="DZ14" s="634"/>
      <c r="EA14" s="634"/>
      <c r="EB14" s="634"/>
      <c r="EC14" s="647"/>
    </row>
    <row r="15" spans="2:143" ht="11.25" customHeight="1">
      <c r="B15" s="605" t="s">
        <v>257</v>
      </c>
      <c r="C15" s="606"/>
      <c r="D15" s="606"/>
      <c r="E15" s="606"/>
      <c r="F15" s="606"/>
      <c r="G15" s="606"/>
      <c r="H15" s="606"/>
      <c r="I15" s="606"/>
      <c r="J15" s="606"/>
      <c r="K15" s="606"/>
      <c r="L15" s="606"/>
      <c r="M15" s="606"/>
      <c r="N15" s="606"/>
      <c r="O15" s="606"/>
      <c r="P15" s="606"/>
      <c r="Q15" s="607"/>
      <c r="R15" s="624" t="s">
        <v>129</v>
      </c>
      <c r="S15" s="634"/>
      <c r="T15" s="634"/>
      <c r="U15" s="634"/>
      <c r="V15" s="634"/>
      <c r="W15" s="634"/>
      <c r="X15" s="634"/>
      <c r="Y15" s="635"/>
      <c r="Z15" s="638" t="s">
        <v>129</v>
      </c>
      <c r="AA15" s="638"/>
      <c r="AB15" s="638"/>
      <c r="AC15" s="638"/>
      <c r="AD15" s="639" t="s">
        <v>129</v>
      </c>
      <c r="AE15" s="639"/>
      <c r="AF15" s="639"/>
      <c r="AG15" s="639"/>
      <c r="AH15" s="639"/>
      <c r="AI15" s="639"/>
      <c r="AJ15" s="639"/>
      <c r="AK15" s="639"/>
      <c r="AL15" s="627" t="s">
        <v>129</v>
      </c>
      <c r="AM15" s="636"/>
      <c r="AN15" s="636"/>
      <c r="AO15" s="640"/>
      <c r="AP15" s="605" t="s">
        <v>258</v>
      </c>
      <c r="AQ15" s="606"/>
      <c r="AR15" s="606"/>
      <c r="AS15" s="606"/>
      <c r="AT15" s="606"/>
      <c r="AU15" s="606"/>
      <c r="AV15" s="606"/>
      <c r="AW15" s="606"/>
      <c r="AX15" s="606"/>
      <c r="AY15" s="606"/>
      <c r="AZ15" s="606"/>
      <c r="BA15" s="606"/>
      <c r="BB15" s="606"/>
      <c r="BC15" s="606"/>
      <c r="BD15" s="606"/>
      <c r="BE15" s="606"/>
      <c r="BF15" s="607"/>
      <c r="BG15" s="624">
        <v>502994</v>
      </c>
      <c r="BH15" s="634"/>
      <c r="BI15" s="634"/>
      <c r="BJ15" s="634"/>
      <c r="BK15" s="634"/>
      <c r="BL15" s="634"/>
      <c r="BM15" s="634"/>
      <c r="BN15" s="635"/>
      <c r="BO15" s="638">
        <v>6.5</v>
      </c>
      <c r="BP15" s="638"/>
      <c r="BQ15" s="638"/>
      <c r="BR15" s="638"/>
      <c r="BS15" s="639" t="s">
        <v>129</v>
      </c>
      <c r="BT15" s="639"/>
      <c r="BU15" s="639"/>
      <c r="BV15" s="639"/>
      <c r="BW15" s="639"/>
      <c r="BX15" s="639"/>
      <c r="BY15" s="639"/>
      <c r="BZ15" s="639"/>
      <c r="CA15" s="639"/>
      <c r="CB15" s="696"/>
      <c r="CD15" s="605" t="s">
        <v>259</v>
      </c>
      <c r="CE15" s="606"/>
      <c r="CF15" s="606"/>
      <c r="CG15" s="606"/>
      <c r="CH15" s="606"/>
      <c r="CI15" s="606"/>
      <c r="CJ15" s="606"/>
      <c r="CK15" s="606"/>
      <c r="CL15" s="606"/>
      <c r="CM15" s="606"/>
      <c r="CN15" s="606"/>
      <c r="CO15" s="606"/>
      <c r="CP15" s="606"/>
      <c r="CQ15" s="607"/>
      <c r="CR15" s="624">
        <v>3753216</v>
      </c>
      <c r="CS15" s="634"/>
      <c r="CT15" s="634"/>
      <c r="CU15" s="634"/>
      <c r="CV15" s="634"/>
      <c r="CW15" s="634"/>
      <c r="CX15" s="634"/>
      <c r="CY15" s="635"/>
      <c r="CZ15" s="638">
        <v>7.4</v>
      </c>
      <c r="DA15" s="638"/>
      <c r="DB15" s="638"/>
      <c r="DC15" s="638"/>
      <c r="DD15" s="630">
        <v>624444</v>
      </c>
      <c r="DE15" s="634"/>
      <c r="DF15" s="634"/>
      <c r="DG15" s="634"/>
      <c r="DH15" s="634"/>
      <c r="DI15" s="634"/>
      <c r="DJ15" s="634"/>
      <c r="DK15" s="634"/>
      <c r="DL15" s="634"/>
      <c r="DM15" s="634"/>
      <c r="DN15" s="634"/>
      <c r="DO15" s="634"/>
      <c r="DP15" s="635"/>
      <c r="DQ15" s="630">
        <v>2829850</v>
      </c>
      <c r="DR15" s="634"/>
      <c r="DS15" s="634"/>
      <c r="DT15" s="634"/>
      <c r="DU15" s="634"/>
      <c r="DV15" s="634"/>
      <c r="DW15" s="634"/>
      <c r="DX15" s="634"/>
      <c r="DY15" s="634"/>
      <c r="DZ15" s="634"/>
      <c r="EA15" s="634"/>
      <c r="EB15" s="634"/>
      <c r="EC15" s="647"/>
    </row>
    <row r="16" spans="2:143" ht="11.25" customHeight="1">
      <c r="B16" s="605" t="s">
        <v>260</v>
      </c>
      <c r="C16" s="606"/>
      <c r="D16" s="606"/>
      <c r="E16" s="606"/>
      <c r="F16" s="606"/>
      <c r="G16" s="606"/>
      <c r="H16" s="606"/>
      <c r="I16" s="606"/>
      <c r="J16" s="606"/>
      <c r="K16" s="606"/>
      <c r="L16" s="606"/>
      <c r="M16" s="606"/>
      <c r="N16" s="606"/>
      <c r="O16" s="606"/>
      <c r="P16" s="606"/>
      <c r="Q16" s="607"/>
      <c r="R16" s="624">
        <v>23781</v>
      </c>
      <c r="S16" s="634"/>
      <c r="T16" s="634"/>
      <c r="U16" s="634"/>
      <c r="V16" s="634"/>
      <c r="W16" s="634"/>
      <c r="X16" s="634"/>
      <c r="Y16" s="635"/>
      <c r="Z16" s="638">
        <v>0</v>
      </c>
      <c r="AA16" s="638"/>
      <c r="AB16" s="638"/>
      <c r="AC16" s="638"/>
      <c r="AD16" s="639">
        <v>23781</v>
      </c>
      <c r="AE16" s="639"/>
      <c r="AF16" s="639"/>
      <c r="AG16" s="639"/>
      <c r="AH16" s="639"/>
      <c r="AI16" s="639"/>
      <c r="AJ16" s="639"/>
      <c r="AK16" s="639"/>
      <c r="AL16" s="627">
        <v>0.1</v>
      </c>
      <c r="AM16" s="636"/>
      <c r="AN16" s="636"/>
      <c r="AO16" s="640"/>
      <c r="AP16" s="605" t="s">
        <v>261</v>
      </c>
      <c r="AQ16" s="606"/>
      <c r="AR16" s="606"/>
      <c r="AS16" s="606"/>
      <c r="AT16" s="606"/>
      <c r="AU16" s="606"/>
      <c r="AV16" s="606"/>
      <c r="AW16" s="606"/>
      <c r="AX16" s="606"/>
      <c r="AY16" s="606"/>
      <c r="AZ16" s="606"/>
      <c r="BA16" s="606"/>
      <c r="BB16" s="606"/>
      <c r="BC16" s="606"/>
      <c r="BD16" s="606"/>
      <c r="BE16" s="606"/>
      <c r="BF16" s="607"/>
      <c r="BG16" s="624" t="s">
        <v>129</v>
      </c>
      <c r="BH16" s="634"/>
      <c r="BI16" s="634"/>
      <c r="BJ16" s="634"/>
      <c r="BK16" s="634"/>
      <c r="BL16" s="634"/>
      <c r="BM16" s="634"/>
      <c r="BN16" s="635"/>
      <c r="BO16" s="638" t="s">
        <v>129</v>
      </c>
      <c r="BP16" s="638"/>
      <c r="BQ16" s="638"/>
      <c r="BR16" s="638"/>
      <c r="BS16" s="639" t="s">
        <v>129</v>
      </c>
      <c r="BT16" s="639"/>
      <c r="BU16" s="639"/>
      <c r="BV16" s="639"/>
      <c r="BW16" s="639"/>
      <c r="BX16" s="639"/>
      <c r="BY16" s="639"/>
      <c r="BZ16" s="639"/>
      <c r="CA16" s="639"/>
      <c r="CB16" s="696"/>
      <c r="CD16" s="605" t="s">
        <v>262</v>
      </c>
      <c r="CE16" s="606"/>
      <c r="CF16" s="606"/>
      <c r="CG16" s="606"/>
      <c r="CH16" s="606"/>
      <c r="CI16" s="606"/>
      <c r="CJ16" s="606"/>
      <c r="CK16" s="606"/>
      <c r="CL16" s="606"/>
      <c r="CM16" s="606"/>
      <c r="CN16" s="606"/>
      <c r="CO16" s="606"/>
      <c r="CP16" s="606"/>
      <c r="CQ16" s="607"/>
      <c r="CR16" s="624">
        <v>2499906</v>
      </c>
      <c r="CS16" s="634"/>
      <c r="CT16" s="634"/>
      <c r="CU16" s="634"/>
      <c r="CV16" s="634"/>
      <c r="CW16" s="634"/>
      <c r="CX16" s="634"/>
      <c r="CY16" s="635"/>
      <c r="CZ16" s="638">
        <v>4.9000000000000004</v>
      </c>
      <c r="DA16" s="638"/>
      <c r="DB16" s="638"/>
      <c r="DC16" s="638"/>
      <c r="DD16" s="630" t="s">
        <v>129</v>
      </c>
      <c r="DE16" s="634"/>
      <c r="DF16" s="634"/>
      <c r="DG16" s="634"/>
      <c r="DH16" s="634"/>
      <c r="DI16" s="634"/>
      <c r="DJ16" s="634"/>
      <c r="DK16" s="634"/>
      <c r="DL16" s="634"/>
      <c r="DM16" s="634"/>
      <c r="DN16" s="634"/>
      <c r="DO16" s="634"/>
      <c r="DP16" s="635"/>
      <c r="DQ16" s="630">
        <v>542818</v>
      </c>
      <c r="DR16" s="634"/>
      <c r="DS16" s="634"/>
      <c r="DT16" s="634"/>
      <c r="DU16" s="634"/>
      <c r="DV16" s="634"/>
      <c r="DW16" s="634"/>
      <c r="DX16" s="634"/>
      <c r="DY16" s="634"/>
      <c r="DZ16" s="634"/>
      <c r="EA16" s="634"/>
      <c r="EB16" s="634"/>
      <c r="EC16" s="647"/>
    </row>
    <row r="17" spans="2:133" ht="11.25" customHeight="1">
      <c r="B17" s="605" t="s">
        <v>263</v>
      </c>
      <c r="C17" s="606"/>
      <c r="D17" s="606"/>
      <c r="E17" s="606"/>
      <c r="F17" s="606"/>
      <c r="G17" s="606"/>
      <c r="H17" s="606"/>
      <c r="I17" s="606"/>
      <c r="J17" s="606"/>
      <c r="K17" s="606"/>
      <c r="L17" s="606"/>
      <c r="M17" s="606"/>
      <c r="N17" s="606"/>
      <c r="O17" s="606"/>
      <c r="P17" s="606"/>
      <c r="Q17" s="607"/>
      <c r="R17" s="624">
        <v>115223</v>
      </c>
      <c r="S17" s="634"/>
      <c r="T17" s="634"/>
      <c r="U17" s="634"/>
      <c r="V17" s="634"/>
      <c r="W17" s="634"/>
      <c r="X17" s="634"/>
      <c r="Y17" s="635"/>
      <c r="Z17" s="638">
        <v>0.2</v>
      </c>
      <c r="AA17" s="638"/>
      <c r="AB17" s="638"/>
      <c r="AC17" s="638"/>
      <c r="AD17" s="639">
        <v>115223</v>
      </c>
      <c r="AE17" s="639"/>
      <c r="AF17" s="639"/>
      <c r="AG17" s="639"/>
      <c r="AH17" s="639"/>
      <c r="AI17" s="639"/>
      <c r="AJ17" s="639"/>
      <c r="AK17" s="639"/>
      <c r="AL17" s="627">
        <v>0.4</v>
      </c>
      <c r="AM17" s="636"/>
      <c r="AN17" s="636"/>
      <c r="AO17" s="640"/>
      <c r="AP17" s="605" t="s">
        <v>264</v>
      </c>
      <c r="AQ17" s="606"/>
      <c r="AR17" s="606"/>
      <c r="AS17" s="606"/>
      <c r="AT17" s="606"/>
      <c r="AU17" s="606"/>
      <c r="AV17" s="606"/>
      <c r="AW17" s="606"/>
      <c r="AX17" s="606"/>
      <c r="AY17" s="606"/>
      <c r="AZ17" s="606"/>
      <c r="BA17" s="606"/>
      <c r="BB17" s="606"/>
      <c r="BC17" s="606"/>
      <c r="BD17" s="606"/>
      <c r="BE17" s="606"/>
      <c r="BF17" s="607"/>
      <c r="BG17" s="624" t="s">
        <v>129</v>
      </c>
      <c r="BH17" s="634"/>
      <c r="BI17" s="634"/>
      <c r="BJ17" s="634"/>
      <c r="BK17" s="634"/>
      <c r="BL17" s="634"/>
      <c r="BM17" s="634"/>
      <c r="BN17" s="635"/>
      <c r="BO17" s="638" t="s">
        <v>129</v>
      </c>
      <c r="BP17" s="638"/>
      <c r="BQ17" s="638"/>
      <c r="BR17" s="638"/>
      <c r="BS17" s="639" t="s">
        <v>129</v>
      </c>
      <c r="BT17" s="639"/>
      <c r="BU17" s="639"/>
      <c r="BV17" s="639"/>
      <c r="BW17" s="639"/>
      <c r="BX17" s="639"/>
      <c r="BY17" s="639"/>
      <c r="BZ17" s="639"/>
      <c r="CA17" s="639"/>
      <c r="CB17" s="696"/>
      <c r="CD17" s="605" t="s">
        <v>265</v>
      </c>
      <c r="CE17" s="606"/>
      <c r="CF17" s="606"/>
      <c r="CG17" s="606"/>
      <c r="CH17" s="606"/>
      <c r="CI17" s="606"/>
      <c r="CJ17" s="606"/>
      <c r="CK17" s="606"/>
      <c r="CL17" s="606"/>
      <c r="CM17" s="606"/>
      <c r="CN17" s="606"/>
      <c r="CO17" s="606"/>
      <c r="CP17" s="606"/>
      <c r="CQ17" s="607"/>
      <c r="CR17" s="624">
        <v>5628919</v>
      </c>
      <c r="CS17" s="634"/>
      <c r="CT17" s="634"/>
      <c r="CU17" s="634"/>
      <c r="CV17" s="634"/>
      <c r="CW17" s="634"/>
      <c r="CX17" s="634"/>
      <c r="CY17" s="635"/>
      <c r="CZ17" s="638">
        <v>11.1</v>
      </c>
      <c r="DA17" s="638"/>
      <c r="DB17" s="638"/>
      <c r="DC17" s="638"/>
      <c r="DD17" s="630" t="s">
        <v>129</v>
      </c>
      <c r="DE17" s="634"/>
      <c r="DF17" s="634"/>
      <c r="DG17" s="634"/>
      <c r="DH17" s="634"/>
      <c r="DI17" s="634"/>
      <c r="DJ17" s="634"/>
      <c r="DK17" s="634"/>
      <c r="DL17" s="634"/>
      <c r="DM17" s="634"/>
      <c r="DN17" s="634"/>
      <c r="DO17" s="634"/>
      <c r="DP17" s="635"/>
      <c r="DQ17" s="630">
        <v>5533710</v>
      </c>
      <c r="DR17" s="634"/>
      <c r="DS17" s="634"/>
      <c r="DT17" s="634"/>
      <c r="DU17" s="634"/>
      <c r="DV17" s="634"/>
      <c r="DW17" s="634"/>
      <c r="DX17" s="634"/>
      <c r="DY17" s="634"/>
      <c r="DZ17" s="634"/>
      <c r="EA17" s="634"/>
      <c r="EB17" s="634"/>
      <c r="EC17" s="647"/>
    </row>
    <row r="18" spans="2:133" ht="11.25" customHeight="1">
      <c r="B18" s="605" t="s">
        <v>266</v>
      </c>
      <c r="C18" s="606"/>
      <c r="D18" s="606"/>
      <c r="E18" s="606"/>
      <c r="F18" s="606"/>
      <c r="G18" s="606"/>
      <c r="H18" s="606"/>
      <c r="I18" s="606"/>
      <c r="J18" s="606"/>
      <c r="K18" s="606"/>
      <c r="L18" s="606"/>
      <c r="M18" s="606"/>
      <c r="N18" s="606"/>
      <c r="O18" s="606"/>
      <c r="P18" s="606"/>
      <c r="Q18" s="607"/>
      <c r="R18" s="624">
        <v>139244</v>
      </c>
      <c r="S18" s="634"/>
      <c r="T18" s="634"/>
      <c r="U18" s="634"/>
      <c r="V18" s="634"/>
      <c r="W18" s="634"/>
      <c r="X18" s="634"/>
      <c r="Y18" s="635"/>
      <c r="Z18" s="638">
        <v>0.3</v>
      </c>
      <c r="AA18" s="638"/>
      <c r="AB18" s="638"/>
      <c r="AC18" s="638"/>
      <c r="AD18" s="639">
        <v>139244</v>
      </c>
      <c r="AE18" s="639"/>
      <c r="AF18" s="639"/>
      <c r="AG18" s="639"/>
      <c r="AH18" s="639"/>
      <c r="AI18" s="639"/>
      <c r="AJ18" s="639"/>
      <c r="AK18" s="639"/>
      <c r="AL18" s="627">
        <v>0.5</v>
      </c>
      <c r="AM18" s="636"/>
      <c r="AN18" s="636"/>
      <c r="AO18" s="640"/>
      <c r="AP18" s="605" t="s">
        <v>267</v>
      </c>
      <c r="AQ18" s="606"/>
      <c r="AR18" s="606"/>
      <c r="AS18" s="606"/>
      <c r="AT18" s="606"/>
      <c r="AU18" s="606"/>
      <c r="AV18" s="606"/>
      <c r="AW18" s="606"/>
      <c r="AX18" s="606"/>
      <c r="AY18" s="606"/>
      <c r="AZ18" s="606"/>
      <c r="BA18" s="606"/>
      <c r="BB18" s="606"/>
      <c r="BC18" s="606"/>
      <c r="BD18" s="606"/>
      <c r="BE18" s="606"/>
      <c r="BF18" s="607"/>
      <c r="BG18" s="624" t="s">
        <v>129</v>
      </c>
      <c r="BH18" s="634"/>
      <c r="BI18" s="634"/>
      <c r="BJ18" s="634"/>
      <c r="BK18" s="634"/>
      <c r="BL18" s="634"/>
      <c r="BM18" s="634"/>
      <c r="BN18" s="635"/>
      <c r="BO18" s="638" t="s">
        <v>129</v>
      </c>
      <c r="BP18" s="638"/>
      <c r="BQ18" s="638"/>
      <c r="BR18" s="638"/>
      <c r="BS18" s="639" t="s">
        <v>129</v>
      </c>
      <c r="BT18" s="639"/>
      <c r="BU18" s="639"/>
      <c r="BV18" s="639"/>
      <c r="BW18" s="639"/>
      <c r="BX18" s="639"/>
      <c r="BY18" s="639"/>
      <c r="BZ18" s="639"/>
      <c r="CA18" s="639"/>
      <c r="CB18" s="696"/>
      <c r="CD18" s="605" t="s">
        <v>268</v>
      </c>
      <c r="CE18" s="606"/>
      <c r="CF18" s="606"/>
      <c r="CG18" s="606"/>
      <c r="CH18" s="606"/>
      <c r="CI18" s="606"/>
      <c r="CJ18" s="606"/>
      <c r="CK18" s="606"/>
      <c r="CL18" s="606"/>
      <c r="CM18" s="606"/>
      <c r="CN18" s="606"/>
      <c r="CO18" s="606"/>
      <c r="CP18" s="606"/>
      <c r="CQ18" s="607"/>
      <c r="CR18" s="624" t="s">
        <v>129</v>
      </c>
      <c r="CS18" s="634"/>
      <c r="CT18" s="634"/>
      <c r="CU18" s="634"/>
      <c r="CV18" s="634"/>
      <c r="CW18" s="634"/>
      <c r="CX18" s="634"/>
      <c r="CY18" s="635"/>
      <c r="CZ18" s="638" t="s">
        <v>129</v>
      </c>
      <c r="DA18" s="638"/>
      <c r="DB18" s="638"/>
      <c r="DC18" s="638"/>
      <c r="DD18" s="630" t="s">
        <v>129</v>
      </c>
      <c r="DE18" s="634"/>
      <c r="DF18" s="634"/>
      <c r="DG18" s="634"/>
      <c r="DH18" s="634"/>
      <c r="DI18" s="634"/>
      <c r="DJ18" s="634"/>
      <c r="DK18" s="634"/>
      <c r="DL18" s="634"/>
      <c r="DM18" s="634"/>
      <c r="DN18" s="634"/>
      <c r="DO18" s="634"/>
      <c r="DP18" s="635"/>
      <c r="DQ18" s="630" t="s">
        <v>129</v>
      </c>
      <c r="DR18" s="634"/>
      <c r="DS18" s="634"/>
      <c r="DT18" s="634"/>
      <c r="DU18" s="634"/>
      <c r="DV18" s="634"/>
      <c r="DW18" s="634"/>
      <c r="DX18" s="634"/>
      <c r="DY18" s="634"/>
      <c r="DZ18" s="634"/>
      <c r="EA18" s="634"/>
      <c r="EB18" s="634"/>
      <c r="EC18" s="647"/>
    </row>
    <row r="19" spans="2:133" ht="11.25" customHeight="1">
      <c r="B19" s="605" t="s">
        <v>269</v>
      </c>
      <c r="C19" s="606"/>
      <c r="D19" s="606"/>
      <c r="E19" s="606"/>
      <c r="F19" s="606"/>
      <c r="G19" s="606"/>
      <c r="H19" s="606"/>
      <c r="I19" s="606"/>
      <c r="J19" s="606"/>
      <c r="K19" s="606"/>
      <c r="L19" s="606"/>
      <c r="M19" s="606"/>
      <c r="N19" s="606"/>
      <c r="O19" s="606"/>
      <c r="P19" s="606"/>
      <c r="Q19" s="607"/>
      <c r="R19" s="624">
        <v>26544</v>
      </c>
      <c r="S19" s="634"/>
      <c r="T19" s="634"/>
      <c r="U19" s="634"/>
      <c r="V19" s="634"/>
      <c r="W19" s="634"/>
      <c r="X19" s="634"/>
      <c r="Y19" s="635"/>
      <c r="Z19" s="638">
        <v>0</v>
      </c>
      <c r="AA19" s="638"/>
      <c r="AB19" s="638"/>
      <c r="AC19" s="638"/>
      <c r="AD19" s="639">
        <v>26544</v>
      </c>
      <c r="AE19" s="639"/>
      <c r="AF19" s="639"/>
      <c r="AG19" s="639"/>
      <c r="AH19" s="639"/>
      <c r="AI19" s="639"/>
      <c r="AJ19" s="639"/>
      <c r="AK19" s="639"/>
      <c r="AL19" s="627">
        <v>0.1</v>
      </c>
      <c r="AM19" s="636"/>
      <c r="AN19" s="636"/>
      <c r="AO19" s="640"/>
      <c r="AP19" s="605" t="s">
        <v>270</v>
      </c>
      <c r="AQ19" s="606"/>
      <c r="AR19" s="606"/>
      <c r="AS19" s="606"/>
      <c r="AT19" s="606"/>
      <c r="AU19" s="606"/>
      <c r="AV19" s="606"/>
      <c r="AW19" s="606"/>
      <c r="AX19" s="606"/>
      <c r="AY19" s="606"/>
      <c r="AZ19" s="606"/>
      <c r="BA19" s="606"/>
      <c r="BB19" s="606"/>
      <c r="BC19" s="606"/>
      <c r="BD19" s="606"/>
      <c r="BE19" s="606"/>
      <c r="BF19" s="607"/>
      <c r="BG19" s="624" t="s">
        <v>129</v>
      </c>
      <c r="BH19" s="634"/>
      <c r="BI19" s="634"/>
      <c r="BJ19" s="634"/>
      <c r="BK19" s="634"/>
      <c r="BL19" s="634"/>
      <c r="BM19" s="634"/>
      <c r="BN19" s="635"/>
      <c r="BO19" s="638" t="s">
        <v>129</v>
      </c>
      <c r="BP19" s="638"/>
      <c r="BQ19" s="638"/>
      <c r="BR19" s="638"/>
      <c r="BS19" s="639" t="s">
        <v>129</v>
      </c>
      <c r="BT19" s="639"/>
      <c r="BU19" s="639"/>
      <c r="BV19" s="639"/>
      <c r="BW19" s="639"/>
      <c r="BX19" s="639"/>
      <c r="BY19" s="639"/>
      <c r="BZ19" s="639"/>
      <c r="CA19" s="639"/>
      <c r="CB19" s="696"/>
      <c r="CD19" s="605" t="s">
        <v>271</v>
      </c>
      <c r="CE19" s="606"/>
      <c r="CF19" s="606"/>
      <c r="CG19" s="606"/>
      <c r="CH19" s="606"/>
      <c r="CI19" s="606"/>
      <c r="CJ19" s="606"/>
      <c r="CK19" s="606"/>
      <c r="CL19" s="606"/>
      <c r="CM19" s="606"/>
      <c r="CN19" s="606"/>
      <c r="CO19" s="606"/>
      <c r="CP19" s="606"/>
      <c r="CQ19" s="607"/>
      <c r="CR19" s="624" t="s">
        <v>129</v>
      </c>
      <c r="CS19" s="634"/>
      <c r="CT19" s="634"/>
      <c r="CU19" s="634"/>
      <c r="CV19" s="634"/>
      <c r="CW19" s="634"/>
      <c r="CX19" s="634"/>
      <c r="CY19" s="635"/>
      <c r="CZ19" s="638" t="s">
        <v>129</v>
      </c>
      <c r="DA19" s="638"/>
      <c r="DB19" s="638"/>
      <c r="DC19" s="638"/>
      <c r="DD19" s="630" t="s">
        <v>129</v>
      </c>
      <c r="DE19" s="634"/>
      <c r="DF19" s="634"/>
      <c r="DG19" s="634"/>
      <c r="DH19" s="634"/>
      <c r="DI19" s="634"/>
      <c r="DJ19" s="634"/>
      <c r="DK19" s="634"/>
      <c r="DL19" s="634"/>
      <c r="DM19" s="634"/>
      <c r="DN19" s="634"/>
      <c r="DO19" s="634"/>
      <c r="DP19" s="635"/>
      <c r="DQ19" s="630" t="s">
        <v>129</v>
      </c>
      <c r="DR19" s="634"/>
      <c r="DS19" s="634"/>
      <c r="DT19" s="634"/>
      <c r="DU19" s="634"/>
      <c r="DV19" s="634"/>
      <c r="DW19" s="634"/>
      <c r="DX19" s="634"/>
      <c r="DY19" s="634"/>
      <c r="DZ19" s="634"/>
      <c r="EA19" s="634"/>
      <c r="EB19" s="634"/>
      <c r="EC19" s="647"/>
    </row>
    <row r="20" spans="2:133" ht="11.25" customHeight="1">
      <c r="B20" s="605" t="s">
        <v>272</v>
      </c>
      <c r="C20" s="606"/>
      <c r="D20" s="606"/>
      <c r="E20" s="606"/>
      <c r="F20" s="606"/>
      <c r="G20" s="606"/>
      <c r="H20" s="606"/>
      <c r="I20" s="606"/>
      <c r="J20" s="606"/>
      <c r="K20" s="606"/>
      <c r="L20" s="606"/>
      <c r="M20" s="606"/>
      <c r="N20" s="606"/>
      <c r="O20" s="606"/>
      <c r="P20" s="606"/>
      <c r="Q20" s="607"/>
      <c r="R20" s="624">
        <v>7481</v>
      </c>
      <c r="S20" s="634"/>
      <c r="T20" s="634"/>
      <c r="U20" s="634"/>
      <c r="V20" s="634"/>
      <c r="W20" s="634"/>
      <c r="X20" s="634"/>
      <c r="Y20" s="635"/>
      <c r="Z20" s="638">
        <v>0</v>
      </c>
      <c r="AA20" s="638"/>
      <c r="AB20" s="638"/>
      <c r="AC20" s="638"/>
      <c r="AD20" s="639">
        <v>7481</v>
      </c>
      <c r="AE20" s="639"/>
      <c r="AF20" s="639"/>
      <c r="AG20" s="639"/>
      <c r="AH20" s="639"/>
      <c r="AI20" s="639"/>
      <c r="AJ20" s="639"/>
      <c r="AK20" s="639"/>
      <c r="AL20" s="627">
        <v>0</v>
      </c>
      <c r="AM20" s="636"/>
      <c r="AN20" s="636"/>
      <c r="AO20" s="640"/>
      <c r="AP20" s="605" t="s">
        <v>273</v>
      </c>
      <c r="AQ20" s="606"/>
      <c r="AR20" s="606"/>
      <c r="AS20" s="606"/>
      <c r="AT20" s="606"/>
      <c r="AU20" s="606"/>
      <c r="AV20" s="606"/>
      <c r="AW20" s="606"/>
      <c r="AX20" s="606"/>
      <c r="AY20" s="606"/>
      <c r="AZ20" s="606"/>
      <c r="BA20" s="606"/>
      <c r="BB20" s="606"/>
      <c r="BC20" s="606"/>
      <c r="BD20" s="606"/>
      <c r="BE20" s="606"/>
      <c r="BF20" s="607"/>
      <c r="BG20" s="624" t="s">
        <v>129</v>
      </c>
      <c r="BH20" s="634"/>
      <c r="BI20" s="634"/>
      <c r="BJ20" s="634"/>
      <c r="BK20" s="634"/>
      <c r="BL20" s="634"/>
      <c r="BM20" s="634"/>
      <c r="BN20" s="635"/>
      <c r="BO20" s="638" t="s">
        <v>129</v>
      </c>
      <c r="BP20" s="638"/>
      <c r="BQ20" s="638"/>
      <c r="BR20" s="638"/>
      <c r="BS20" s="639" t="s">
        <v>129</v>
      </c>
      <c r="BT20" s="639"/>
      <c r="BU20" s="639"/>
      <c r="BV20" s="639"/>
      <c r="BW20" s="639"/>
      <c r="BX20" s="639"/>
      <c r="BY20" s="639"/>
      <c r="BZ20" s="639"/>
      <c r="CA20" s="639"/>
      <c r="CB20" s="696"/>
      <c r="CD20" s="605" t="s">
        <v>274</v>
      </c>
      <c r="CE20" s="606"/>
      <c r="CF20" s="606"/>
      <c r="CG20" s="606"/>
      <c r="CH20" s="606"/>
      <c r="CI20" s="606"/>
      <c r="CJ20" s="606"/>
      <c r="CK20" s="606"/>
      <c r="CL20" s="606"/>
      <c r="CM20" s="606"/>
      <c r="CN20" s="606"/>
      <c r="CO20" s="606"/>
      <c r="CP20" s="606"/>
      <c r="CQ20" s="607"/>
      <c r="CR20" s="624">
        <v>50926348</v>
      </c>
      <c r="CS20" s="634"/>
      <c r="CT20" s="634"/>
      <c r="CU20" s="634"/>
      <c r="CV20" s="634"/>
      <c r="CW20" s="634"/>
      <c r="CX20" s="634"/>
      <c r="CY20" s="635"/>
      <c r="CZ20" s="638">
        <v>100</v>
      </c>
      <c r="DA20" s="638"/>
      <c r="DB20" s="638"/>
      <c r="DC20" s="638"/>
      <c r="DD20" s="630">
        <v>5626474</v>
      </c>
      <c r="DE20" s="634"/>
      <c r="DF20" s="634"/>
      <c r="DG20" s="634"/>
      <c r="DH20" s="634"/>
      <c r="DI20" s="634"/>
      <c r="DJ20" s="634"/>
      <c r="DK20" s="634"/>
      <c r="DL20" s="634"/>
      <c r="DM20" s="634"/>
      <c r="DN20" s="634"/>
      <c r="DO20" s="634"/>
      <c r="DP20" s="635"/>
      <c r="DQ20" s="630">
        <v>31627588</v>
      </c>
      <c r="DR20" s="634"/>
      <c r="DS20" s="634"/>
      <c r="DT20" s="634"/>
      <c r="DU20" s="634"/>
      <c r="DV20" s="634"/>
      <c r="DW20" s="634"/>
      <c r="DX20" s="634"/>
      <c r="DY20" s="634"/>
      <c r="DZ20" s="634"/>
      <c r="EA20" s="634"/>
      <c r="EB20" s="634"/>
      <c r="EC20" s="647"/>
    </row>
    <row r="21" spans="2:133" ht="11.25" customHeight="1">
      <c r="B21" s="605" t="s">
        <v>275</v>
      </c>
      <c r="C21" s="606"/>
      <c r="D21" s="606"/>
      <c r="E21" s="606"/>
      <c r="F21" s="606"/>
      <c r="G21" s="606"/>
      <c r="H21" s="606"/>
      <c r="I21" s="606"/>
      <c r="J21" s="606"/>
      <c r="K21" s="606"/>
      <c r="L21" s="606"/>
      <c r="M21" s="606"/>
      <c r="N21" s="606"/>
      <c r="O21" s="606"/>
      <c r="P21" s="606"/>
      <c r="Q21" s="607"/>
      <c r="R21" s="624">
        <v>3546</v>
      </c>
      <c r="S21" s="634"/>
      <c r="T21" s="634"/>
      <c r="U21" s="634"/>
      <c r="V21" s="634"/>
      <c r="W21" s="634"/>
      <c r="X21" s="634"/>
      <c r="Y21" s="635"/>
      <c r="Z21" s="638">
        <v>0</v>
      </c>
      <c r="AA21" s="638"/>
      <c r="AB21" s="638"/>
      <c r="AC21" s="638"/>
      <c r="AD21" s="639">
        <v>3546</v>
      </c>
      <c r="AE21" s="639"/>
      <c r="AF21" s="639"/>
      <c r="AG21" s="639"/>
      <c r="AH21" s="639"/>
      <c r="AI21" s="639"/>
      <c r="AJ21" s="639"/>
      <c r="AK21" s="639"/>
      <c r="AL21" s="627">
        <v>0</v>
      </c>
      <c r="AM21" s="636"/>
      <c r="AN21" s="636"/>
      <c r="AO21" s="640"/>
      <c r="AP21" s="605" t="s">
        <v>276</v>
      </c>
      <c r="AQ21" s="697"/>
      <c r="AR21" s="697"/>
      <c r="AS21" s="697"/>
      <c r="AT21" s="697"/>
      <c r="AU21" s="697"/>
      <c r="AV21" s="697"/>
      <c r="AW21" s="697"/>
      <c r="AX21" s="697"/>
      <c r="AY21" s="697"/>
      <c r="AZ21" s="697"/>
      <c r="BA21" s="697"/>
      <c r="BB21" s="697"/>
      <c r="BC21" s="697"/>
      <c r="BD21" s="697"/>
      <c r="BE21" s="697"/>
      <c r="BF21" s="698"/>
      <c r="BG21" s="624" t="s">
        <v>129</v>
      </c>
      <c r="BH21" s="634"/>
      <c r="BI21" s="634"/>
      <c r="BJ21" s="634"/>
      <c r="BK21" s="634"/>
      <c r="BL21" s="634"/>
      <c r="BM21" s="634"/>
      <c r="BN21" s="635"/>
      <c r="BO21" s="638" t="s">
        <v>129</v>
      </c>
      <c r="BP21" s="638"/>
      <c r="BQ21" s="638"/>
      <c r="BR21" s="638"/>
      <c r="BS21" s="639" t="s">
        <v>129</v>
      </c>
      <c r="BT21" s="639"/>
      <c r="BU21" s="639"/>
      <c r="BV21" s="639"/>
      <c r="BW21" s="639"/>
      <c r="BX21" s="639"/>
      <c r="BY21" s="639"/>
      <c r="BZ21" s="639"/>
      <c r="CA21" s="639"/>
      <c r="CB21" s="696"/>
      <c r="CD21" s="608"/>
      <c r="CE21" s="609"/>
      <c r="CF21" s="609"/>
      <c r="CG21" s="609"/>
      <c r="CH21" s="609"/>
      <c r="CI21" s="609"/>
      <c r="CJ21" s="609"/>
      <c r="CK21" s="609"/>
      <c r="CL21" s="609"/>
      <c r="CM21" s="609"/>
      <c r="CN21" s="609"/>
      <c r="CO21" s="609"/>
      <c r="CP21" s="609"/>
      <c r="CQ21" s="610"/>
      <c r="CR21" s="710"/>
      <c r="CS21" s="708"/>
      <c r="CT21" s="708"/>
      <c r="CU21" s="708"/>
      <c r="CV21" s="708"/>
      <c r="CW21" s="708"/>
      <c r="CX21" s="708"/>
      <c r="CY21" s="711"/>
      <c r="CZ21" s="712"/>
      <c r="DA21" s="712"/>
      <c r="DB21" s="712"/>
      <c r="DC21" s="712"/>
      <c r="DD21" s="707"/>
      <c r="DE21" s="708"/>
      <c r="DF21" s="708"/>
      <c r="DG21" s="708"/>
      <c r="DH21" s="708"/>
      <c r="DI21" s="708"/>
      <c r="DJ21" s="708"/>
      <c r="DK21" s="708"/>
      <c r="DL21" s="708"/>
      <c r="DM21" s="708"/>
      <c r="DN21" s="708"/>
      <c r="DO21" s="708"/>
      <c r="DP21" s="711"/>
      <c r="DQ21" s="707"/>
      <c r="DR21" s="708"/>
      <c r="DS21" s="708"/>
      <c r="DT21" s="708"/>
      <c r="DU21" s="708"/>
      <c r="DV21" s="708"/>
      <c r="DW21" s="708"/>
      <c r="DX21" s="708"/>
      <c r="DY21" s="708"/>
      <c r="DZ21" s="708"/>
      <c r="EA21" s="708"/>
      <c r="EB21" s="708"/>
      <c r="EC21" s="709"/>
    </row>
    <row r="22" spans="2:133" ht="11.25" customHeight="1">
      <c r="B22" s="680" t="s">
        <v>277</v>
      </c>
      <c r="C22" s="681"/>
      <c r="D22" s="681"/>
      <c r="E22" s="681"/>
      <c r="F22" s="681"/>
      <c r="G22" s="681"/>
      <c r="H22" s="681"/>
      <c r="I22" s="681"/>
      <c r="J22" s="681"/>
      <c r="K22" s="681"/>
      <c r="L22" s="681"/>
      <c r="M22" s="681"/>
      <c r="N22" s="681"/>
      <c r="O22" s="681"/>
      <c r="P22" s="681"/>
      <c r="Q22" s="682"/>
      <c r="R22" s="624">
        <v>101673</v>
      </c>
      <c r="S22" s="634"/>
      <c r="T22" s="634"/>
      <c r="U22" s="634"/>
      <c r="V22" s="634"/>
      <c r="W22" s="634"/>
      <c r="X22" s="634"/>
      <c r="Y22" s="635"/>
      <c r="Z22" s="638">
        <v>0.2</v>
      </c>
      <c r="AA22" s="638"/>
      <c r="AB22" s="638"/>
      <c r="AC22" s="638"/>
      <c r="AD22" s="639">
        <v>101673</v>
      </c>
      <c r="AE22" s="639"/>
      <c r="AF22" s="639"/>
      <c r="AG22" s="639"/>
      <c r="AH22" s="639"/>
      <c r="AI22" s="639"/>
      <c r="AJ22" s="639"/>
      <c r="AK22" s="639"/>
      <c r="AL22" s="627">
        <v>0.40000000596046448</v>
      </c>
      <c r="AM22" s="636"/>
      <c r="AN22" s="636"/>
      <c r="AO22" s="640"/>
      <c r="AP22" s="605" t="s">
        <v>278</v>
      </c>
      <c r="AQ22" s="697"/>
      <c r="AR22" s="697"/>
      <c r="AS22" s="697"/>
      <c r="AT22" s="697"/>
      <c r="AU22" s="697"/>
      <c r="AV22" s="697"/>
      <c r="AW22" s="697"/>
      <c r="AX22" s="697"/>
      <c r="AY22" s="697"/>
      <c r="AZ22" s="697"/>
      <c r="BA22" s="697"/>
      <c r="BB22" s="697"/>
      <c r="BC22" s="697"/>
      <c r="BD22" s="697"/>
      <c r="BE22" s="697"/>
      <c r="BF22" s="698"/>
      <c r="BG22" s="624" t="s">
        <v>129</v>
      </c>
      <c r="BH22" s="634"/>
      <c r="BI22" s="634"/>
      <c r="BJ22" s="634"/>
      <c r="BK22" s="634"/>
      <c r="BL22" s="634"/>
      <c r="BM22" s="634"/>
      <c r="BN22" s="635"/>
      <c r="BO22" s="638" t="s">
        <v>129</v>
      </c>
      <c r="BP22" s="638"/>
      <c r="BQ22" s="638"/>
      <c r="BR22" s="638"/>
      <c r="BS22" s="639" t="s">
        <v>129</v>
      </c>
      <c r="BT22" s="639"/>
      <c r="BU22" s="639"/>
      <c r="BV22" s="639"/>
      <c r="BW22" s="639"/>
      <c r="BX22" s="639"/>
      <c r="BY22" s="639"/>
      <c r="BZ22" s="639"/>
      <c r="CA22" s="639"/>
      <c r="CB22" s="696"/>
      <c r="CD22" s="671" t="s">
        <v>279</v>
      </c>
      <c r="CE22" s="672"/>
      <c r="CF22" s="672"/>
      <c r="CG22" s="672"/>
      <c r="CH22" s="672"/>
      <c r="CI22" s="672"/>
      <c r="CJ22" s="672"/>
      <c r="CK22" s="672"/>
      <c r="CL22" s="672"/>
      <c r="CM22" s="672"/>
      <c r="CN22" s="672"/>
      <c r="CO22" s="672"/>
      <c r="CP22" s="672"/>
      <c r="CQ22" s="672"/>
      <c r="CR22" s="672"/>
      <c r="CS22" s="672"/>
      <c r="CT22" s="672"/>
      <c r="CU22" s="672"/>
      <c r="CV22" s="672"/>
      <c r="CW22" s="672"/>
      <c r="CX22" s="672"/>
      <c r="CY22" s="672"/>
      <c r="CZ22" s="672"/>
      <c r="DA22" s="672"/>
      <c r="DB22" s="672"/>
      <c r="DC22" s="672"/>
      <c r="DD22" s="672"/>
      <c r="DE22" s="672"/>
      <c r="DF22" s="672"/>
      <c r="DG22" s="672"/>
      <c r="DH22" s="672"/>
      <c r="DI22" s="672"/>
      <c r="DJ22" s="672"/>
      <c r="DK22" s="672"/>
      <c r="DL22" s="672"/>
      <c r="DM22" s="672"/>
      <c r="DN22" s="672"/>
      <c r="DO22" s="672"/>
      <c r="DP22" s="672"/>
      <c r="DQ22" s="672"/>
      <c r="DR22" s="672"/>
      <c r="DS22" s="672"/>
      <c r="DT22" s="672"/>
      <c r="DU22" s="672"/>
      <c r="DV22" s="672"/>
      <c r="DW22" s="672"/>
      <c r="DX22" s="672"/>
      <c r="DY22" s="672"/>
      <c r="DZ22" s="672"/>
      <c r="EA22" s="672"/>
      <c r="EB22" s="672"/>
      <c r="EC22" s="673"/>
    </row>
    <row r="23" spans="2:133" ht="11.25" customHeight="1">
      <c r="B23" s="605" t="s">
        <v>280</v>
      </c>
      <c r="C23" s="606"/>
      <c r="D23" s="606"/>
      <c r="E23" s="606"/>
      <c r="F23" s="606"/>
      <c r="G23" s="606"/>
      <c r="H23" s="606"/>
      <c r="I23" s="606"/>
      <c r="J23" s="606"/>
      <c r="K23" s="606"/>
      <c r="L23" s="606"/>
      <c r="M23" s="606"/>
      <c r="N23" s="606"/>
      <c r="O23" s="606"/>
      <c r="P23" s="606"/>
      <c r="Q23" s="607"/>
      <c r="R23" s="624">
        <v>18226011</v>
      </c>
      <c r="S23" s="634"/>
      <c r="T23" s="634"/>
      <c r="U23" s="634"/>
      <c r="V23" s="634"/>
      <c r="W23" s="634"/>
      <c r="X23" s="634"/>
      <c r="Y23" s="635"/>
      <c r="Z23" s="638">
        <v>33.6</v>
      </c>
      <c r="AA23" s="638"/>
      <c r="AB23" s="638"/>
      <c r="AC23" s="638"/>
      <c r="AD23" s="639">
        <v>16200893</v>
      </c>
      <c r="AE23" s="639"/>
      <c r="AF23" s="639"/>
      <c r="AG23" s="639"/>
      <c r="AH23" s="639"/>
      <c r="AI23" s="639"/>
      <c r="AJ23" s="639"/>
      <c r="AK23" s="639"/>
      <c r="AL23" s="627">
        <v>61.1</v>
      </c>
      <c r="AM23" s="636"/>
      <c r="AN23" s="636"/>
      <c r="AO23" s="640"/>
      <c r="AP23" s="605" t="s">
        <v>281</v>
      </c>
      <c r="AQ23" s="697"/>
      <c r="AR23" s="697"/>
      <c r="AS23" s="697"/>
      <c r="AT23" s="697"/>
      <c r="AU23" s="697"/>
      <c r="AV23" s="697"/>
      <c r="AW23" s="697"/>
      <c r="AX23" s="697"/>
      <c r="AY23" s="697"/>
      <c r="AZ23" s="697"/>
      <c r="BA23" s="697"/>
      <c r="BB23" s="697"/>
      <c r="BC23" s="697"/>
      <c r="BD23" s="697"/>
      <c r="BE23" s="697"/>
      <c r="BF23" s="698"/>
      <c r="BG23" s="624" t="s">
        <v>129</v>
      </c>
      <c r="BH23" s="634"/>
      <c r="BI23" s="634"/>
      <c r="BJ23" s="634"/>
      <c r="BK23" s="634"/>
      <c r="BL23" s="634"/>
      <c r="BM23" s="634"/>
      <c r="BN23" s="635"/>
      <c r="BO23" s="638" t="s">
        <v>129</v>
      </c>
      <c r="BP23" s="638"/>
      <c r="BQ23" s="638"/>
      <c r="BR23" s="638"/>
      <c r="BS23" s="639" t="s">
        <v>129</v>
      </c>
      <c r="BT23" s="639"/>
      <c r="BU23" s="639"/>
      <c r="BV23" s="639"/>
      <c r="BW23" s="639"/>
      <c r="BX23" s="639"/>
      <c r="BY23" s="639"/>
      <c r="BZ23" s="639"/>
      <c r="CA23" s="639"/>
      <c r="CB23" s="696"/>
      <c r="CD23" s="671" t="s">
        <v>221</v>
      </c>
      <c r="CE23" s="672"/>
      <c r="CF23" s="672"/>
      <c r="CG23" s="672"/>
      <c r="CH23" s="672"/>
      <c r="CI23" s="672"/>
      <c r="CJ23" s="672"/>
      <c r="CK23" s="672"/>
      <c r="CL23" s="672"/>
      <c r="CM23" s="672"/>
      <c r="CN23" s="672"/>
      <c r="CO23" s="672"/>
      <c r="CP23" s="672"/>
      <c r="CQ23" s="673"/>
      <c r="CR23" s="671" t="s">
        <v>282</v>
      </c>
      <c r="CS23" s="672"/>
      <c r="CT23" s="672"/>
      <c r="CU23" s="672"/>
      <c r="CV23" s="672"/>
      <c r="CW23" s="672"/>
      <c r="CX23" s="672"/>
      <c r="CY23" s="673"/>
      <c r="CZ23" s="671" t="s">
        <v>283</v>
      </c>
      <c r="DA23" s="672"/>
      <c r="DB23" s="672"/>
      <c r="DC23" s="673"/>
      <c r="DD23" s="671" t="s">
        <v>284</v>
      </c>
      <c r="DE23" s="672"/>
      <c r="DF23" s="672"/>
      <c r="DG23" s="672"/>
      <c r="DH23" s="672"/>
      <c r="DI23" s="672"/>
      <c r="DJ23" s="672"/>
      <c r="DK23" s="673"/>
      <c r="DL23" s="704" t="s">
        <v>285</v>
      </c>
      <c r="DM23" s="705"/>
      <c r="DN23" s="705"/>
      <c r="DO23" s="705"/>
      <c r="DP23" s="705"/>
      <c r="DQ23" s="705"/>
      <c r="DR23" s="705"/>
      <c r="DS23" s="705"/>
      <c r="DT23" s="705"/>
      <c r="DU23" s="705"/>
      <c r="DV23" s="706"/>
      <c r="DW23" s="671" t="s">
        <v>286</v>
      </c>
      <c r="DX23" s="672"/>
      <c r="DY23" s="672"/>
      <c r="DZ23" s="672"/>
      <c r="EA23" s="672"/>
      <c r="EB23" s="672"/>
      <c r="EC23" s="673"/>
    </row>
    <row r="24" spans="2:133" ht="11.25" customHeight="1">
      <c r="B24" s="605" t="s">
        <v>287</v>
      </c>
      <c r="C24" s="606"/>
      <c r="D24" s="606"/>
      <c r="E24" s="606"/>
      <c r="F24" s="606"/>
      <c r="G24" s="606"/>
      <c r="H24" s="606"/>
      <c r="I24" s="606"/>
      <c r="J24" s="606"/>
      <c r="K24" s="606"/>
      <c r="L24" s="606"/>
      <c r="M24" s="606"/>
      <c r="N24" s="606"/>
      <c r="O24" s="606"/>
      <c r="P24" s="606"/>
      <c r="Q24" s="607"/>
      <c r="R24" s="624">
        <v>16200893</v>
      </c>
      <c r="S24" s="634"/>
      <c r="T24" s="634"/>
      <c r="U24" s="634"/>
      <c r="V24" s="634"/>
      <c r="W24" s="634"/>
      <c r="X24" s="634"/>
      <c r="Y24" s="635"/>
      <c r="Z24" s="638">
        <v>29.9</v>
      </c>
      <c r="AA24" s="638"/>
      <c r="AB24" s="638"/>
      <c r="AC24" s="638"/>
      <c r="AD24" s="639">
        <v>16200893</v>
      </c>
      <c r="AE24" s="639"/>
      <c r="AF24" s="639"/>
      <c r="AG24" s="639"/>
      <c r="AH24" s="639"/>
      <c r="AI24" s="639"/>
      <c r="AJ24" s="639"/>
      <c r="AK24" s="639"/>
      <c r="AL24" s="627">
        <v>61.1</v>
      </c>
      <c r="AM24" s="636"/>
      <c r="AN24" s="636"/>
      <c r="AO24" s="640"/>
      <c r="AP24" s="605" t="s">
        <v>288</v>
      </c>
      <c r="AQ24" s="697"/>
      <c r="AR24" s="697"/>
      <c r="AS24" s="697"/>
      <c r="AT24" s="697"/>
      <c r="AU24" s="697"/>
      <c r="AV24" s="697"/>
      <c r="AW24" s="697"/>
      <c r="AX24" s="697"/>
      <c r="AY24" s="697"/>
      <c r="AZ24" s="697"/>
      <c r="BA24" s="697"/>
      <c r="BB24" s="697"/>
      <c r="BC24" s="697"/>
      <c r="BD24" s="697"/>
      <c r="BE24" s="697"/>
      <c r="BF24" s="698"/>
      <c r="BG24" s="624" t="s">
        <v>129</v>
      </c>
      <c r="BH24" s="634"/>
      <c r="BI24" s="634"/>
      <c r="BJ24" s="634"/>
      <c r="BK24" s="634"/>
      <c r="BL24" s="634"/>
      <c r="BM24" s="634"/>
      <c r="BN24" s="635"/>
      <c r="BO24" s="638" t="s">
        <v>129</v>
      </c>
      <c r="BP24" s="638"/>
      <c r="BQ24" s="638"/>
      <c r="BR24" s="638"/>
      <c r="BS24" s="639" t="s">
        <v>129</v>
      </c>
      <c r="BT24" s="639"/>
      <c r="BU24" s="639"/>
      <c r="BV24" s="639"/>
      <c r="BW24" s="639"/>
      <c r="BX24" s="639"/>
      <c r="BY24" s="639"/>
      <c r="BZ24" s="639"/>
      <c r="CA24" s="639"/>
      <c r="CB24" s="696"/>
      <c r="CD24" s="677" t="s">
        <v>289</v>
      </c>
      <c r="CE24" s="678"/>
      <c r="CF24" s="678"/>
      <c r="CG24" s="678"/>
      <c r="CH24" s="678"/>
      <c r="CI24" s="678"/>
      <c r="CJ24" s="678"/>
      <c r="CK24" s="678"/>
      <c r="CL24" s="678"/>
      <c r="CM24" s="678"/>
      <c r="CN24" s="678"/>
      <c r="CO24" s="678"/>
      <c r="CP24" s="678"/>
      <c r="CQ24" s="679"/>
      <c r="CR24" s="674">
        <v>21801584</v>
      </c>
      <c r="CS24" s="675"/>
      <c r="CT24" s="675"/>
      <c r="CU24" s="675"/>
      <c r="CV24" s="675"/>
      <c r="CW24" s="675"/>
      <c r="CX24" s="675"/>
      <c r="CY24" s="702"/>
      <c r="CZ24" s="699">
        <v>42.8</v>
      </c>
      <c r="DA24" s="686"/>
      <c r="DB24" s="686"/>
      <c r="DC24" s="703"/>
      <c r="DD24" s="701">
        <v>13402721</v>
      </c>
      <c r="DE24" s="675"/>
      <c r="DF24" s="675"/>
      <c r="DG24" s="675"/>
      <c r="DH24" s="675"/>
      <c r="DI24" s="675"/>
      <c r="DJ24" s="675"/>
      <c r="DK24" s="702"/>
      <c r="DL24" s="701">
        <v>13320015</v>
      </c>
      <c r="DM24" s="675"/>
      <c r="DN24" s="675"/>
      <c r="DO24" s="675"/>
      <c r="DP24" s="675"/>
      <c r="DQ24" s="675"/>
      <c r="DR24" s="675"/>
      <c r="DS24" s="675"/>
      <c r="DT24" s="675"/>
      <c r="DU24" s="675"/>
      <c r="DV24" s="702"/>
      <c r="DW24" s="699">
        <v>48.4</v>
      </c>
      <c r="DX24" s="686"/>
      <c r="DY24" s="686"/>
      <c r="DZ24" s="686"/>
      <c r="EA24" s="686"/>
      <c r="EB24" s="686"/>
      <c r="EC24" s="700"/>
    </row>
    <row r="25" spans="2:133" ht="11.25" customHeight="1">
      <c r="B25" s="605" t="s">
        <v>290</v>
      </c>
      <c r="C25" s="606"/>
      <c r="D25" s="606"/>
      <c r="E25" s="606"/>
      <c r="F25" s="606"/>
      <c r="G25" s="606"/>
      <c r="H25" s="606"/>
      <c r="I25" s="606"/>
      <c r="J25" s="606"/>
      <c r="K25" s="606"/>
      <c r="L25" s="606"/>
      <c r="M25" s="606"/>
      <c r="N25" s="606"/>
      <c r="O25" s="606"/>
      <c r="P25" s="606"/>
      <c r="Q25" s="607"/>
      <c r="R25" s="624">
        <v>2025118</v>
      </c>
      <c r="S25" s="634"/>
      <c r="T25" s="634"/>
      <c r="U25" s="634"/>
      <c r="V25" s="634"/>
      <c r="W25" s="634"/>
      <c r="X25" s="634"/>
      <c r="Y25" s="635"/>
      <c r="Z25" s="638">
        <v>3.7</v>
      </c>
      <c r="AA25" s="638"/>
      <c r="AB25" s="638"/>
      <c r="AC25" s="638"/>
      <c r="AD25" s="639" t="s">
        <v>129</v>
      </c>
      <c r="AE25" s="639"/>
      <c r="AF25" s="639"/>
      <c r="AG25" s="639"/>
      <c r="AH25" s="639"/>
      <c r="AI25" s="639"/>
      <c r="AJ25" s="639"/>
      <c r="AK25" s="639"/>
      <c r="AL25" s="627" t="s">
        <v>129</v>
      </c>
      <c r="AM25" s="636"/>
      <c r="AN25" s="636"/>
      <c r="AO25" s="640"/>
      <c r="AP25" s="605" t="s">
        <v>291</v>
      </c>
      <c r="AQ25" s="697"/>
      <c r="AR25" s="697"/>
      <c r="AS25" s="697"/>
      <c r="AT25" s="697"/>
      <c r="AU25" s="697"/>
      <c r="AV25" s="697"/>
      <c r="AW25" s="697"/>
      <c r="AX25" s="697"/>
      <c r="AY25" s="697"/>
      <c r="AZ25" s="697"/>
      <c r="BA25" s="697"/>
      <c r="BB25" s="697"/>
      <c r="BC25" s="697"/>
      <c r="BD25" s="697"/>
      <c r="BE25" s="697"/>
      <c r="BF25" s="698"/>
      <c r="BG25" s="624" t="s">
        <v>129</v>
      </c>
      <c r="BH25" s="634"/>
      <c r="BI25" s="634"/>
      <c r="BJ25" s="634"/>
      <c r="BK25" s="634"/>
      <c r="BL25" s="634"/>
      <c r="BM25" s="634"/>
      <c r="BN25" s="635"/>
      <c r="BO25" s="638" t="s">
        <v>129</v>
      </c>
      <c r="BP25" s="638"/>
      <c r="BQ25" s="638"/>
      <c r="BR25" s="638"/>
      <c r="BS25" s="639" t="s">
        <v>129</v>
      </c>
      <c r="BT25" s="639"/>
      <c r="BU25" s="639"/>
      <c r="BV25" s="639"/>
      <c r="BW25" s="639"/>
      <c r="BX25" s="639"/>
      <c r="BY25" s="639"/>
      <c r="BZ25" s="639"/>
      <c r="CA25" s="639"/>
      <c r="CB25" s="696"/>
      <c r="CD25" s="605" t="s">
        <v>292</v>
      </c>
      <c r="CE25" s="606"/>
      <c r="CF25" s="606"/>
      <c r="CG25" s="606"/>
      <c r="CH25" s="606"/>
      <c r="CI25" s="606"/>
      <c r="CJ25" s="606"/>
      <c r="CK25" s="606"/>
      <c r="CL25" s="606"/>
      <c r="CM25" s="606"/>
      <c r="CN25" s="606"/>
      <c r="CO25" s="606"/>
      <c r="CP25" s="606"/>
      <c r="CQ25" s="607"/>
      <c r="CR25" s="624">
        <v>6291129</v>
      </c>
      <c r="CS25" s="625"/>
      <c r="CT25" s="625"/>
      <c r="CU25" s="625"/>
      <c r="CV25" s="625"/>
      <c r="CW25" s="625"/>
      <c r="CX25" s="625"/>
      <c r="CY25" s="626"/>
      <c r="CZ25" s="627">
        <v>12.4</v>
      </c>
      <c r="DA25" s="628"/>
      <c r="DB25" s="628"/>
      <c r="DC25" s="629"/>
      <c r="DD25" s="630">
        <v>5695301</v>
      </c>
      <c r="DE25" s="625"/>
      <c r="DF25" s="625"/>
      <c r="DG25" s="625"/>
      <c r="DH25" s="625"/>
      <c r="DI25" s="625"/>
      <c r="DJ25" s="625"/>
      <c r="DK25" s="626"/>
      <c r="DL25" s="630">
        <v>5615209</v>
      </c>
      <c r="DM25" s="625"/>
      <c r="DN25" s="625"/>
      <c r="DO25" s="625"/>
      <c r="DP25" s="625"/>
      <c r="DQ25" s="625"/>
      <c r="DR25" s="625"/>
      <c r="DS25" s="625"/>
      <c r="DT25" s="625"/>
      <c r="DU25" s="625"/>
      <c r="DV25" s="626"/>
      <c r="DW25" s="627">
        <v>20.399999999999999</v>
      </c>
      <c r="DX25" s="628"/>
      <c r="DY25" s="628"/>
      <c r="DZ25" s="628"/>
      <c r="EA25" s="628"/>
      <c r="EB25" s="628"/>
      <c r="EC25" s="659"/>
    </row>
    <row r="26" spans="2:133" ht="11.25" customHeight="1">
      <c r="B26" s="605" t="s">
        <v>293</v>
      </c>
      <c r="C26" s="606"/>
      <c r="D26" s="606"/>
      <c r="E26" s="606"/>
      <c r="F26" s="606"/>
      <c r="G26" s="606"/>
      <c r="H26" s="606"/>
      <c r="I26" s="606"/>
      <c r="J26" s="606"/>
      <c r="K26" s="606"/>
      <c r="L26" s="606"/>
      <c r="M26" s="606"/>
      <c r="N26" s="606"/>
      <c r="O26" s="606"/>
      <c r="P26" s="606"/>
      <c r="Q26" s="607"/>
      <c r="R26" s="624" t="s">
        <v>129</v>
      </c>
      <c r="S26" s="634"/>
      <c r="T26" s="634"/>
      <c r="U26" s="634"/>
      <c r="V26" s="634"/>
      <c r="W26" s="634"/>
      <c r="X26" s="634"/>
      <c r="Y26" s="635"/>
      <c r="Z26" s="638" t="s">
        <v>129</v>
      </c>
      <c r="AA26" s="638"/>
      <c r="AB26" s="638"/>
      <c r="AC26" s="638"/>
      <c r="AD26" s="639" t="s">
        <v>129</v>
      </c>
      <c r="AE26" s="639"/>
      <c r="AF26" s="639"/>
      <c r="AG26" s="639"/>
      <c r="AH26" s="639"/>
      <c r="AI26" s="639"/>
      <c r="AJ26" s="639"/>
      <c r="AK26" s="639"/>
      <c r="AL26" s="627" t="s">
        <v>129</v>
      </c>
      <c r="AM26" s="636"/>
      <c r="AN26" s="636"/>
      <c r="AO26" s="640"/>
      <c r="AP26" s="605" t="s">
        <v>294</v>
      </c>
      <c r="AQ26" s="697"/>
      <c r="AR26" s="697"/>
      <c r="AS26" s="697"/>
      <c r="AT26" s="697"/>
      <c r="AU26" s="697"/>
      <c r="AV26" s="697"/>
      <c r="AW26" s="697"/>
      <c r="AX26" s="697"/>
      <c r="AY26" s="697"/>
      <c r="AZ26" s="697"/>
      <c r="BA26" s="697"/>
      <c r="BB26" s="697"/>
      <c r="BC26" s="697"/>
      <c r="BD26" s="697"/>
      <c r="BE26" s="697"/>
      <c r="BF26" s="698"/>
      <c r="BG26" s="624" t="s">
        <v>129</v>
      </c>
      <c r="BH26" s="634"/>
      <c r="BI26" s="634"/>
      <c r="BJ26" s="634"/>
      <c r="BK26" s="634"/>
      <c r="BL26" s="634"/>
      <c r="BM26" s="634"/>
      <c r="BN26" s="635"/>
      <c r="BO26" s="638" t="s">
        <v>129</v>
      </c>
      <c r="BP26" s="638"/>
      <c r="BQ26" s="638"/>
      <c r="BR26" s="638"/>
      <c r="BS26" s="639" t="s">
        <v>129</v>
      </c>
      <c r="BT26" s="639"/>
      <c r="BU26" s="639"/>
      <c r="BV26" s="639"/>
      <c r="BW26" s="639"/>
      <c r="BX26" s="639"/>
      <c r="BY26" s="639"/>
      <c r="BZ26" s="639"/>
      <c r="CA26" s="639"/>
      <c r="CB26" s="696"/>
      <c r="CD26" s="605" t="s">
        <v>295</v>
      </c>
      <c r="CE26" s="606"/>
      <c r="CF26" s="606"/>
      <c r="CG26" s="606"/>
      <c r="CH26" s="606"/>
      <c r="CI26" s="606"/>
      <c r="CJ26" s="606"/>
      <c r="CK26" s="606"/>
      <c r="CL26" s="606"/>
      <c r="CM26" s="606"/>
      <c r="CN26" s="606"/>
      <c r="CO26" s="606"/>
      <c r="CP26" s="606"/>
      <c r="CQ26" s="607"/>
      <c r="CR26" s="624">
        <v>3785991</v>
      </c>
      <c r="CS26" s="634"/>
      <c r="CT26" s="634"/>
      <c r="CU26" s="634"/>
      <c r="CV26" s="634"/>
      <c r="CW26" s="634"/>
      <c r="CX26" s="634"/>
      <c r="CY26" s="635"/>
      <c r="CZ26" s="627">
        <v>7.4</v>
      </c>
      <c r="DA26" s="628"/>
      <c r="DB26" s="628"/>
      <c r="DC26" s="629"/>
      <c r="DD26" s="630">
        <v>3341705</v>
      </c>
      <c r="DE26" s="634"/>
      <c r="DF26" s="634"/>
      <c r="DG26" s="634"/>
      <c r="DH26" s="634"/>
      <c r="DI26" s="634"/>
      <c r="DJ26" s="634"/>
      <c r="DK26" s="635"/>
      <c r="DL26" s="630" t="s">
        <v>129</v>
      </c>
      <c r="DM26" s="634"/>
      <c r="DN26" s="634"/>
      <c r="DO26" s="634"/>
      <c r="DP26" s="634"/>
      <c r="DQ26" s="634"/>
      <c r="DR26" s="634"/>
      <c r="DS26" s="634"/>
      <c r="DT26" s="634"/>
      <c r="DU26" s="634"/>
      <c r="DV26" s="635"/>
      <c r="DW26" s="627" t="s">
        <v>129</v>
      </c>
      <c r="DX26" s="628"/>
      <c r="DY26" s="628"/>
      <c r="DZ26" s="628"/>
      <c r="EA26" s="628"/>
      <c r="EB26" s="628"/>
      <c r="EC26" s="659"/>
    </row>
    <row r="27" spans="2:133" ht="11.25" customHeight="1">
      <c r="B27" s="605" t="s">
        <v>296</v>
      </c>
      <c r="C27" s="606"/>
      <c r="D27" s="606"/>
      <c r="E27" s="606"/>
      <c r="F27" s="606"/>
      <c r="G27" s="606"/>
      <c r="H27" s="606"/>
      <c r="I27" s="606"/>
      <c r="J27" s="606"/>
      <c r="K27" s="606"/>
      <c r="L27" s="606"/>
      <c r="M27" s="606"/>
      <c r="N27" s="606"/>
      <c r="O27" s="606"/>
      <c r="P27" s="606"/>
      <c r="Q27" s="607"/>
      <c r="R27" s="624">
        <v>28487110</v>
      </c>
      <c r="S27" s="634"/>
      <c r="T27" s="634"/>
      <c r="U27" s="634"/>
      <c r="V27" s="634"/>
      <c r="W27" s="634"/>
      <c r="X27" s="634"/>
      <c r="Y27" s="635"/>
      <c r="Z27" s="638">
        <v>52.6</v>
      </c>
      <c r="AA27" s="638"/>
      <c r="AB27" s="638"/>
      <c r="AC27" s="638"/>
      <c r="AD27" s="639">
        <v>26461992</v>
      </c>
      <c r="AE27" s="639"/>
      <c r="AF27" s="639"/>
      <c r="AG27" s="639"/>
      <c r="AH27" s="639"/>
      <c r="AI27" s="639"/>
      <c r="AJ27" s="639"/>
      <c r="AK27" s="639"/>
      <c r="AL27" s="627">
        <v>99.800003051757813</v>
      </c>
      <c r="AM27" s="636"/>
      <c r="AN27" s="636"/>
      <c r="AO27" s="640"/>
      <c r="AP27" s="605" t="s">
        <v>297</v>
      </c>
      <c r="AQ27" s="606"/>
      <c r="AR27" s="606"/>
      <c r="AS27" s="606"/>
      <c r="AT27" s="606"/>
      <c r="AU27" s="606"/>
      <c r="AV27" s="606"/>
      <c r="AW27" s="606"/>
      <c r="AX27" s="606"/>
      <c r="AY27" s="606"/>
      <c r="AZ27" s="606"/>
      <c r="BA27" s="606"/>
      <c r="BB27" s="606"/>
      <c r="BC27" s="606"/>
      <c r="BD27" s="606"/>
      <c r="BE27" s="606"/>
      <c r="BF27" s="607"/>
      <c r="BG27" s="624">
        <v>7767585</v>
      </c>
      <c r="BH27" s="634"/>
      <c r="BI27" s="634"/>
      <c r="BJ27" s="634"/>
      <c r="BK27" s="634"/>
      <c r="BL27" s="634"/>
      <c r="BM27" s="634"/>
      <c r="BN27" s="635"/>
      <c r="BO27" s="638">
        <v>100</v>
      </c>
      <c r="BP27" s="638"/>
      <c r="BQ27" s="638"/>
      <c r="BR27" s="638"/>
      <c r="BS27" s="639">
        <v>147697</v>
      </c>
      <c r="BT27" s="639"/>
      <c r="BU27" s="639"/>
      <c r="BV27" s="639"/>
      <c r="BW27" s="639"/>
      <c r="BX27" s="639"/>
      <c r="BY27" s="639"/>
      <c r="BZ27" s="639"/>
      <c r="CA27" s="639"/>
      <c r="CB27" s="696"/>
      <c r="CD27" s="605" t="s">
        <v>298</v>
      </c>
      <c r="CE27" s="606"/>
      <c r="CF27" s="606"/>
      <c r="CG27" s="606"/>
      <c r="CH27" s="606"/>
      <c r="CI27" s="606"/>
      <c r="CJ27" s="606"/>
      <c r="CK27" s="606"/>
      <c r="CL27" s="606"/>
      <c r="CM27" s="606"/>
      <c r="CN27" s="606"/>
      <c r="CO27" s="606"/>
      <c r="CP27" s="606"/>
      <c r="CQ27" s="607"/>
      <c r="CR27" s="624">
        <v>9881536</v>
      </c>
      <c r="CS27" s="625"/>
      <c r="CT27" s="625"/>
      <c r="CU27" s="625"/>
      <c r="CV27" s="625"/>
      <c r="CW27" s="625"/>
      <c r="CX27" s="625"/>
      <c r="CY27" s="626"/>
      <c r="CZ27" s="627">
        <v>19.399999999999999</v>
      </c>
      <c r="DA27" s="628"/>
      <c r="DB27" s="628"/>
      <c r="DC27" s="629"/>
      <c r="DD27" s="630">
        <v>2173710</v>
      </c>
      <c r="DE27" s="625"/>
      <c r="DF27" s="625"/>
      <c r="DG27" s="625"/>
      <c r="DH27" s="625"/>
      <c r="DI27" s="625"/>
      <c r="DJ27" s="625"/>
      <c r="DK27" s="626"/>
      <c r="DL27" s="630">
        <v>2171096</v>
      </c>
      <c r="DM27" s="625"/>
      <c r="DN27" s="625"/>
      <c r="DO27" s="625"/>
      <c r="DP27" s="625"/>
      <c r="DQ27" s="625"/>
      <c r="DR27" s="625"/>
      <c r="DS27" s="625"/>
      <c r="DT27" s="625"/>
      <c r="DU27" s="625"/>
      <c r="DV27" s="626"/>
      <c r="DW27" s="627">
        <v>7.9</v>
      </c>
      <c r="DX27" s="628"/>
      <c r="DY27" s="628"/>
      <c r="DZ27" s="628"/>
      <c r="EA27" s="628"/>
      <c r="EB27" s="628"/>
      <c r="EC27" s="659"/>
    </row>
    <row r="28" spans="2:133" ht="11.25" customHeight="1">
      <c r="B28" s="605" t="s">
        <v>299</v>
      </c>
      <c r="C28" s="606"/>
      <c r="D28" s="606"/>
      <c r="E28" s="606"/>
      <c r="F28" s="606"/>
      <c r="G28" s="606"/>
      <c r="H28" s="606"/>
      <c r="I28" s="606"/>
      <c r="J28" s="606"/>
      <c r="K28" s="606"/>
      <c r="L28" s="606"/>
      <c r="M28" s="606"/>
      <c r="N28" s="606"/>
      <c r="O28" s="606"/>
      <c r="P28" s="606"/>
      <c r="Q28" s="607"/>
      <c r="R28" s="624">
        <v>6781</v>
      </c>
      <c r="S28" s="634"/>
      <c r="T28" s="634"/>
      <c r="U28" s="634"/>
      <c r="V28" s="634"/>
      <c r="W28" s="634"/>
      <c r="X28" s="634"/>
      <c r="Y28" s="635"/>
      <c r="Z28" s="638">
        <v>0</v>
      </c>
      <c r="AA28" s="638"/>
      <c r="AB28" s="638"/>
      <c r="AC28" s="638"/>
      <c r="AD28" s="639">
        <v>6781</v>
      </c>
      <c r="AE28" s="639"/>
      <c r="AF28" s="639"/>
      <c r="AG28" s="639"/>
      <c r="AH28" s="639"/>
      <c r="AI28" s="639"/>
      <c r="AJ28" s="639"/>
      <c r="AK28" s="639"/>
      <c r="AL28" s="627">
        <v>0</v>
      </c>
      <c r="AM28" s="636"/>
      <c r="AN28" s="636"/>
      <c r="AO28" s="640"/>
      <c r="AP28" s="605"/>
      <c r="AQ28" s="606"/>
      <c r="AR28" s="606"/>
      <c r="AS28" s="606"/>
      <c r="AT28" s="606"/>
      <c r="AU28" s="606"/>
      <c r="AV28" s="606"/>
      <c r="AW28" s="606"/>
      <c r="AX28" s="606"/>
      <c r="AY28" s="606"/>
      <c r="AZ28" s="606"/>
      <c r="BA28" s="606"/>
      <c r="BB28" s="606"/>
      <c r="BC28" s="606"/>
      <c r="BD28" s="606"/>
      <c r="BE28" s="606"/>
      <c r="BF28" s="607"/>
      <c r="BG28" s="624"/>
      <c r="BH28" s="634"/>
      <c r="BI28" s="634"/>
      <c r="BJ28" s="634"/>
      <c r="BK28" s="634"/>
      <c r="BL28" s="634"/>
      <c r="BM28" s="634"/>
      <c r="BN28" s="635"/>
      <c r="BO28" s="638"/>
      <c r="BP28" s="638"/>
      <c r="BQ28" s="638"/>
      <c r="BR28" s="638"/>
      <c r="BS28" s="630"/>
      <c r="BT28" s="634"/>
      <c r="BU28" s="634"/>
      <c r="BV28" s="634"/>
      <c r="BW28" s="634"/>
      <c r="BX28" s="634"/>
      <c r="BY28" s="634"/>
      <c r="BZ28" s="634"/>
      <c r="CA28" s="634"/>
      <c r="CB28" s="647"/>
      <c r="CD28" s="605" t="s">
        <v>300</v>
      </c>
      <c r="CE28" s="606"/>
      <c r="CF28" s="606"/>
      <c r="CG28" s="606"/>
      <c r="CH28" s="606"/>
      <c r="CI28" s="606"/>
      <c r="CJ28" s="606"/>
      <c r="CK28" s="606"/>
      <c r="CL28" s="606"/>
      <c r="CM28" s="606"/>
      <c r="CN28" s="606"/>
      <c r="CO28" s="606"/>
      <c r="CP28" s="606"/>
      <c r="CQ28" s="607"/>
      <c r="CR28" s="624">
        <v>5628919</v>
      </c>
      <c r="CS28" s="634"/>
      <c r="CT28" s="634"/>
      <c r="CU28" s="634"/>
      <c r="CV28" s="634"/>
      <c r="CW28" s="634"/>
      <c r="CX28" s="634"/>
      <c r="CY28" s="635"/>
      <c r="CZ28" s="627">
        <v>11.1</v>
      </c>
      <c r="DA28" s="628"/>
      <c r="DB28" s="628"/>
      <c r="DC28" s="629"/>
      <c r="DD28" s="630">
        <v>5533710</v>
      </c>
      <c r="DE28" s="634"/>
      <c r="DF28" s="634"/>
      <c r="DG28" s="634"/>
      <c r="DH28" s="634"/>
      <c r="DI28" s="634"/>
      <c r="DJ28" s="634"/>
      <c r="DK28" s="635"/>
      <c r="DL28" s="630">
        <v>5533710</v>
      </c>
      <c r="DM28" s="634"/>
      <c r="DN28" s="634"/>
      <c r="DO28" s="634"/>
      <c r="DP28" s="634"/>
      <c r="DQ28" s="634"/>
      <c r="DR28" s="634"/>
      <c r="DS28" s="634"/>
      <c r="DT28" s="634"/>
      <c r="DU28" s="634"/>
      <c r="DV28" s="635"/>
      <c r="DW28" s="627">
        <v>20.100000000000001</v>
      </c>
      <c r="DX28" s="628"/>
      <c r="DY28" s="628"/>
      <c r="DZ28" s="628"/>
      <c r="EA28" s="628"/>
      <c r="EB28" s="628"/>
      <c r="EC28" s="659"/>
    </row>
    <row r="29" spans="2:133" ht="11.25" customHeight="1">
      <c r="B29" s="605" t="s">
        <v>301</v>
      </c>
      <c r="C29" s="606"/>
      <c r="D29" s="606"/>
      <c r="E29" s="606"/>
      <c r="F29" s="606"/>
      <c r="G29" s="606"/>
      <c r="H29" s="606"/>
      <c r="I29" s="606"/>
      <c r="J29" s="606"/>
      <c r="K29" s="606"/>
      <c r="L29" s="606"/>
      <c r="M29" s="606"/>
      <c r="N29" s="606"/>
      <c r="O29" s="606"/>
      <c r="P29" s="606"/>
      <c r="Q29" s="607"/>
      <c r="R29" s="624">
        <v>225542</v>
      </c>
      <c r="S29" s="634"/>
      <c r="T29" s="634"/>
      <c r="U29" s="634"/>
      <c r="V29" s="634"/>
      <c r="W29" s="634"/>
      <c r="X29" s="634"/>
      <c r="Y29" s="635"/>
      <c r="Z29" s="638">
        <v>0.4</v>
      </c>
      <c r="AA29" s="638"/>
      <c r="AB29" s="638"/>
      <c r="AC29" s="638"/>
      <c r="AD29" s="639" t="s">
        <v>129</v>
      </c>
      <c r="AE29" s="639"/>
      <c r="AF29" s="639"/>
      <c r="AG29" s="639"/>
      <c r="AH29" s="639"/>
      <c r="AI29" s="639"/>
      <c r="AJ29" s="639"/>
      <c r="AK29" s="639"/>
      <c r="AL29" s="627" t="s">
        <v>129</v>
      </c>
      <c r="AM29" s="636"/>
      <c r="AN29" s="636"/>
      <c r="AO29" s="640"/>
      <c r="AP29" s="608"/>
      <c r="AQ29" s="609"/>
      <c r="AR29" s="609"/>
      <c r="AS29" s="609"/>
      <c r="AT29" s="609"/>
      <c r="AU29" s="609"/>
      <c r="AV29" s="609"/>
      <c r="AW29" s="609"/>
      <c r="AX29" s="609"/>
      <c r="AY29" s="609"/>
      <c r="AZ29" s="609"/>
      <c r="BA29" s="609"/>
      <c r="BB29" s="609"/>
      <c r="BC29" s="609"/>
      <c r="BD29" s="609"/>
      <c r="BE29" s="609"/>
      <c r="BF29" s="610"/>
      <c r="BG29" s="624"/>
      <c r="BH29" s="634"/>
      <c r="BI29" s="634"/>
      <c r="BJ29" s="634"/>
      <c r="BK29" s="634"/>
      <c r="BL29" s="634"/>
      <c r="BM29" s="634"/>
      <c r="BN29" s="635"/>
      <c r="BO29" s="638"/>
      <c r="BP29" s="638"/>
      <c r="BQ29" s="638"/>
      <c r="BR29" s="638"/>
      <c r="BS29" s="639"/>
      <c r="BT29" s="639"/>
      <c r="BU29" s="639"/>
      <c r="BV29" s="639"/>
      <c r="BW29" s="639"/>
      <c r="BX29" s="639"/>
      <c r="BY29" s="639"/>
      <c r="BZ29" s="639"/>
      <c r="CA29" s="639"/>
      <c r="CB29" s="696"/>
      <c r="CD29" s="653" t="s">
        <v>302</v>
      </c>
      <c r="CE29" s="654"/>
      <c r="CF29" s="605" t="s">
        <v>69</v>
      </c>
      <c r="CG29" s="606"/>
      <c r="CH29" s="606"/>
      <c r="CI29" s="606"/>
      <c r="CJ29" s="606"/>
      <c r="CK29" s="606"/>
      <c r="CL29" s="606"/>
      <c r="CM29" s="606"/>
      <c r="CN29" s="606"/>
      <c r="CO29" s="606"/>
      <c r="CP29" s="606"/>
      <c r="CQ29" s="607"/>
      <c r="CR29" s="624">
        <v>5628919</v>
      </c>
      <c r="CS29" s="625"/>
      <c r="CT29" s="625"/>
      <c r="CU29" s="625"/>
      <c r="CV29" s="625"/>
      <c r="CW29" s="625"/>
      <c r="CX29" s="625"/>
      <c r="CY29" s="626"/>
      <c r="CZ29" s="627">
        <v>11.1</v>
      </c>
      <c r="DA29" s="628"/>
      <c r="DB29" s="628"/>
      <c r="DC29" s="629"/>
      <c r="DD29" s="630">
        <v>5533710</v>
      </c>
      <c r="DE29" s="625"/>
      <c r="DF29" s="625"/>
      <c r="DG29" s="625"/>
      <c r="DH29" s="625"/>
      <c r="DI29" s="625"/>
      <c r="DJ29" s="625"/>
      <c r="DK29" s="626"/>
      <c r="DL29" s="630">
        <v>5533710</v>
      </c>
      <c r="DM29" s="625"/>
      <c r="DN29" s="625"/>
      <c r="DO29" s="625"/>
      <c r="DP29" s="625"/>
      <c r="DQ29" s="625"/>
      <c r="DR29" s="625"/>
      <c r="DS29" s="625"/>
      <c r="DT29" s="625"/>
      <c r="DU29" s="625"/>
      <c r="DV29" s="626"/>
      <c r="DW29" s="627">
        <v>20.100000000000001</v>
      </c>
      <c r="DX29" s="628"/>
      <c r="DY29" s="628"/>
      <c r="DZ29" s="628"/>
      <c r="EA29" s="628"/>
      <c r="EB29" s="628"/>
      <c r="EC29" s="659"/>
    </row>
    <row r="30" spans="2:133" ht="11.25" customHeight="1">
      <c r="B30" s="605" t="s">
        <v>303</v>
      </c>
      <c r="C30" s="606"/>
      <c r="D30" s="606"/>
      <c r="E30" s="606"/>
      <c r="F30" s="606"/>
      <c r="G30" s="606"/>
      <c r="H30" s="606"/>
      <c r="I30" s="606"/>
      <c r="J30" s="606"/>
      <c r="K30" s="606"/>
      <c r="L30" s="606"/>
      <c r="M30" s="606"/>
      <c r="N30" s="606"/>
      <c r="O30" s="606"/>
      <c r="P30" s="606"/>
      <c r="Q30" s="607"/>
      <c r="R30" s="624">
        <v>365284</v>
      </c>
      <c r="S30" s="634"/>
      <c r="T30" s="634"/>
      <c r="U30" s="634"/>
      <c r="V30" s="634"/>
      <c r="W30" s="634"/>
      <c r="X30" s="634"/>
      <c r="Y30" s="635"/>
      <c r="Z30" s="638">
        <v>0.7</v>
      </c>
      <c r="AA30" s="638"/>
      <c r="AB30" s="638"/>
      <c r="AC30" s="638"/>
      <c r="AD30" s="639">
        <v>22241</v>
      </c>
      <c r="AE30" s="639"/>
      <c r="AF30" s="639"/>
      <c r="AG30" s="639"/>
      <c r="AH30" s="639"/>
      <c r="AI30" s="639"/>
      <c r="AJ30" s="639"/>
      <c r="AK30" s="639"/>
      <c r="AL30" s="627">
        <v>0.1</v>
      </c>
      <c r="AM30" s="636"/>
      <c r="AN30" s="636"/>
      <c r="AO30" s="640"/>
      <c r="AP30" s="671" t="s">
        <v>221</v>
      </c>
      <c r="AQ30" s="672"/>
      <c r="AR30" s="672"/>
      <c r="AS30" s="672"/>
      <c r="AT30" s="672"/>
      <c r="AU30" s="672"/>
      <c r="AV30" s="672"/>
      <c r="AW30" s="672"/>
      <c r="AX30" s="672"/>
      <c r="AY30" s="672"/>
      <c r="AZ30" s="672"/>
      <c r="BA30" s="672"/>
      <c r="BB30" s="672"/>
      <c r="BC30" s="672"/>
      <c r="BD30" s="672"/>
      <c r="BE30" s="672"/>
      <c r="BF30" s="673"/>
      <c r="BG30" s="671" t="s">
        <v>304</v>
      </c>
      <c r="BH30" s="694"/>
      <c r="BI30" s="694"/>
      <c r="BJ30" s="694"/>
      <c r="BK30" s="694"/>
      <c r="BL30" s="694"/>
      <c r="BM30" s="694"/>
      <c r="BN30" s="694"/>
      <c r="BO30" s="694"/>
      <c r="BP30" s="694"/>
      <c r="BQ30" s="695"/>
      <c r="BR30" s="671" t="s">
        <v>305</v>
      </c>
      <c r="BS30" s="694"/>
      <c r="BT30" s="694"/>
      <c r="BU30" s="694"/>
      <c r="BV30" s="694"/>
      <c r="BW30" s="694"/>
      <c r="BX30" s="694"/>
      <c r="BY30" s="694"/>
      <c r="BZ30" s="694"/>
      <c r="CA30" s="694"/>
      <c r="CB30" s="695"/>
      <c r="CD30" s="655"/>
      <c r="CE30" s="656"/>
      <c r="CF30" s="605" t="s">
        <v>306</v>
      </c>
      <c r="CG30" s="606"/>
      <c r="CH30" s="606"/>
      <c r="CI30" s="606"/>
      <c r="CJ30" s="606"/>
      <c r="CK30" s="606"/>
      <c r="CL30" s="606"/>
      <c r="CM30" s="606"/>
      <c r="CN30" s="606"/>
      <c r="CO30" s="606"/>
      <c r="CP30" s="606"/>
      <c r="CQ30" s="607"/>
      <c r="CR30" s="624">
        <v>5544841</v>
      </c>
      <c r="CS30" s="634"/>
      <c r="CT30" s="634"/>
      <c r="CU30" s="634"/>
      <c r="CV30" s="634"/>
      <c r="CW30" s="634"/>
      <c r="CX30" s="634"/>
      <c r="CY30" s="635"/>
      <c r="CZ30" s="627">
        <v>10.9</v>
      </c>
      <c r="DA30" s="628"/>
      <c r="DB30" s="628"/>
      <c r="DC30" s="629"/>
      <c r="DD30" s="630">
        <v>5459937</v>
      </c>
      <c r="DE30" s="634"/>
      <c r="DF30" s="634"/>
      <c r="DG30" s="634"/>
      <c r="DH30" s="634"/>
      <c r="DI30" s="634"/>
      <c r="DJ30" s="634"/>
      <c r="DK30" s="635"/>
      <c r="DL30" s="630">
        <v>5459937</v>
      </c>
      <c r="DM30" s="634"/>
      <c r="DN30" s="634"/>
      <c r="DO30" s="634"/>
      <c r="DP30" s="634"/>
      <c r="DQ30" s="634"/>
      <c r="DR30" s="634"/>
      <c r="DS30" s="634"/>
      <c r="DT30" s="634"/>
      <c r="DU30" s="634"/>
      <c r="DV30" s="635"/>
      <c r="DW30" s="627">
        <v>19.8</v>
      </c>
      <c r="DX30" s="628"/>
      <c r="DY30" s="628"/>
      <c r="DZ30" s="628"/>
      <c r="EA30" s="628"/>
      <c r="EB30" s="628"/>
      <c r="EC30" s="659"/>
    </row>
    <row r="31" spans="2:133" ht="11.25" customHeight="1">
      <c r="B31" s="605" t="s">
        <v>307</v>
      </c>
      <c r="C31" s="606"/>
      <c r="D31" s="606"/>
      <c r="E31" s="606"/>
      <c r="F31" s="606"/>
      <c r="G31" s="606"/>
      <c r="H31" s="606"/>
      <c r="I31" s="606"/>
      <c r="J31" s="606"/>
      <c r="K31" s="606"/>
      <c r="L31" s="606"/>
      <c r="M31" s="606"/>
      <c r="N31" s="606"/>
      <c r="O31" s="606"/>
      <c r="P31" s="606"/>
      <c r="Q31" s="607"/>
      <c r="R31" s="624">
        <v>158017</v>
      </c>
      <c r="S31" s="634"/>
      <c r="T31" s="634"/>
      <c r="U31" s="634"/>
      <c r="V31" s="634"/>
      <c r="W31" s="634"/>
      <c r="X31" s="634"/>
      <c r="Y31" s="635"/>
      <c r="Z31" s="638">
        <v>0.3</v>
      </c>
      <c r="AA31" s="638"/>
      <c r="AB31" s="638"/>
      <c r="AC31" s="638"/>
      <c r="AD31" s="639" t="s">
        <v>129</v>
      </c>
      <c r="AE31" s="639"/>
      <c r="AF31" s="639"/>
      <c r="AG31" s="639"/>
      <c r="AH31" s="639"/>
      <c r="AI31" s="639"/>
      <c r="AJ31" s="639"/>
      <c r="AK31" s="639"/>
      <c r="AL31" s="627" t="s">
        <v>129</v>
      </c>
      <c r="AM31" s="636"/>
      <c r="AN31" s="636"/>
      <c r="AO31" s="640"/>
      <c r="AP31" s="688" t="s">
        <v>308</v>
      </c>
      <c r="AQ31" s="689"/>
      <c r="AR31" s="689"/>
      <c r="AS31" s="689"/>
      <c r="AT31" s="690" t="s">
        <v>309</v>
      </c>
      <c r="AU31" s="356"/>
      <c r="AV31" s="356"/>
      <c r="AW31" s="356"/>
      <c r="AX31" s="677" t="s">
        <v>187</v>
      </c>
      <c r="AY31" s="678"/>
      <c r="AZ31" s="678"/>
      <c r="BA31" s="678"/>
      <c r="BB31" s="678"/>
      <c r="BC31" s="678"/>
      <c r="BD31" s="678"/>
      <c r="BE31" s="678"/>
      <c r="BF31" s="679"/>
      <c r="BG31" s="684">
        <v>99</v>
      </c>
      <c r="BH31" s="685"/>
      <c r="BI31" s="685"/>
      <c r="BJ31" s="685"/>
      <c r="BK31" s="685"/>
      <c r="BL31" s="685"/>
      <c r="BM31" s="686">
        <v>97.5</v>
      </c>
      <c r="BN31" s="685"/>
      <c r="BO31" s="685"/>
      <c r="BP31" s="685"/>
      <c r="BQ31" s="687"/>
      <c r="BR31" s="684">
        <v>98.5</v>
      </c>
      <c r="BS31" s="685"/>
      <c r="BT31" s="685"/>
      <c r="BU31" s="685"/>
      <c r="BV31" s="685"/>
      <c r="BW31" s="685"/>
      <c r="BX31" s="686">
        <v>96.9</v>
      </c>
      <c r="BY31" s="685"/>
      <c r="BZ31" s="685"/>
      <c r="CA31" s="685"/>
      <c r="CB31" s="687"/>
      <c r="CD31" s="655"/>
      <c r="CE31" s="656"/>
      <c r="CF31" s="605" t="s">
        <v>310</v>
      </c>
      <c r="CG31" s="606"/>
      <c r="CH31" s="606"/>
      <c r="CI31" s="606"/>
      <c r="CJ31" s="606"/>
      <c r="CK31" s="606"/>
      <c r="CL31" s="606"/>
      <c r="CM31" s="606"/>
      <c r="CN31" s="606"/>
      <c r="CO31" s="606"/>
      <c r="CP31" s="606"/>
      <c r="CQ31" s="607"/>
      <c r="CR31" s="624">
        <v>84078</v>
      </c>
      <c r="CS31" s="625"/>
      <c r="CT31" s="625"/>
      <c r="CU31" s="625"/>
      <c r="CV31" s="625"/>
      <c r="CW31" s="625"/>
      <c r="CX31" s="625"/>
      <c r="CY31" s="626"/>
      <c r="CZ31" s="627">
        <v>0.2</v>
      </c>
      <c r="DA31" s="628"/>
      <c r="DB31" s="628"/>
      <c r="DC31" s="629"/>
      <c r="DD31" s="630">
        <v>73773</v>
      </c>
      <c r="DE31" s="625"/>
      <c r="DF31" s="625"/>
      <c r="DG31" s="625"/>
      <c r="DH31" s="625"/>
      <c r="DI31" s="625"/>
      <c r="DJ31" s="625"/>
      <c r="DK31" s="626"/>
      <c r="DL31" s="630">
        <v>73773</v>
      </c>
      <c r="DM31" s="625"/>
      <c r="DN31" s="625"/>
      <c r="DO31" s="625"/>
      <c r="DP31" s="625"/>
      <c r="DQ31" s="625"/>
      <c r="DR31" s="625"/>
      <c r="DS31" s="625"/>
      <c r="DT31" s="625"/>
      <c r="DU31" s="625"/>
      <c r="DV31" s="626"/>
      <c r="DW31" s="627">
        <v>0.3</v>
      </c>
      <c r="DX31" s="628"/>
      <c r="DY31" s="628"/>
      <c r="DZ31" s="628"/>
      <c r="EA31" s="628"/>
      <c r="EB31" s="628"/>
      <c r="EC31" s="659"/>
    </row>
    <row r="32" spans="2:133" ht="11.25" customHeight="1">
      <c r="B32" s="605" t="s">
        <v>311</v>
      </c>
      <c r="C32" s="606"/>
      <c r="D32" s="606"/>
      <c r="E32" s="606"/>
      <c r="F32" s="606"/>
      <c r="G32" s="606"/>
      <c r="H32" s="606"/>
      <c r="I32" s="606"/>
      <c r="J32" s="606"/>
      <c r="K32" s="606"/>
      <c r="L32" s="606"/>
      <c r="M32" s="606"/>
      <c r="N32" s="606"/>
      <c r="O32" s="606"/>
      <c r="P32" s="606"/>
      <c r="Q32" s="607"/>
      <c r="R32" s="624">
        <v>10240105</v>
      </c>
      <c r="S32" s="634"/>
      <c r="T32" s="634"/>
      <c r="U32" s="634"/>
      <c r="V32" s="634"/>
      <c r="W32" s="634"/>
      <c r="X32" s="634"/>
      <c r="Y32" s="635"/>
      <c r="Z32" s="638">
        <v>18.899999999999999</v>
      </c>
      <c r="AA32" s="638"/>
      <c r="AB32" s="638"/>
      <c r="AC32" s="638"/>
      <c r="AD32" s="639" t="s">
        <v>129</v>
      </c>
      <c r="AE32" s="639"/>
      <c r="AF32" s="639"/>
      <c r="AG32" s="639"/>
      <c r="AH32" s="639"/>
      <c r="AI32" s="639"/>
      <c r="AJ32" s="639"/>
      <c r="AK32" s="639"/>
      <c r="AL32" s="627" t="s">
        <v>129</v>
      </c>
      <c r="AM32" s="636"/>
      <c r="AN32" s="636"/>
      <c r="AO32" s="640"/>
      <c r="AP32" s="660"/>
      <c r="AQ32" s="661"/>
      <c r="AR32" s="661"/>
      <c r="AS32" s="661"/>
      <c r="AT32" s="691"/>
      <c r="AU32" s="211" t="s">
        <v>312</v>
      </c>
      <c r="AX32" s="605" t="s">
        <v>313</v>
      </c>
      <c r="AY32" s="606"/>
      <c r="AZ32" s="606"/>
      <c r="BA32" s="606"/>
      <c r="BB32" s="606"/>
      <c r="BC32" s="606"/>
      <c r="BD32" s="606"/>
      <c r="BE32" s="606"/>
      <c r="BF32" s="607"/>
      <c r="BG32" s="693">
        <v>99.3</v>
      </c>
      <c r="BH32" s="625"/>
      <c r="BI32" s="625"/>
      <c r="BJ32" s="625"/>
      <c r="BK32" s="625"/>
      <c r="BL32" s="625"/>
      <c r="BM32" s="636">
        <v>98.5</v>
      </c>
      <c r="BN32" s="625"/>
      <c r="BO32" s="625"/>
      <c r="BP32" s="625"/>
      <c r="BQ32" s="646"/>
      <c r="BR32" s="693">
        <v>99.2</v>
      </c>
      <c r="BS32" s="625"/>
      <c r="BT32" s="625"/>
      <c r="BU32" s="625"/>
      <c r="BV32" s="625"/>
      <c r="BW32" s="625"/>
      <c r="BX32" s="636">
        <v>98.4</v>
      </c>
      <c r="BY32" s="625"/>
      <c r="BZ32" s="625"/>
      <c r="CA32" s="625"/>
      <c r="CB32" s="646"/>
      <c r="CD32" s="657"/>
      <c r="CE32" s="658"/>
      <c r="CF32" s="605" t="s">
        <v>314</v>
      </c>
      <c r="CG32" s="606"/>
      <c r="CH32" s="606"/>
      <c r="CI32" s="606"/>
      <c r="CJ32" s="606"/>
      <c r="CK32" s="606"/>
      <c r="CL32" s="606"/>
      <c r="CM32" s="606"/>
      <c r="CN32" s="606"/>
      <c r="CO32" s="606"/>
      <c r="CP32" s="606"/>
      <c r="CQ32" s="607"/>
      <c r="CR32" s="624" t="s">
        <v>129</v>
      </c>
      <c r="CS32" s="634"/>
      <c r="CT32" s="634"/>
      <c r="CU32" s="634"/>
      <c r="CV32" s="634"/>
      <c r="CW32" s="634"/>
      <c r="CX32" s="634"/>
      <c r="CY32" s="635"/>
      <c r="CZ32" s="627" t="s">
        <v>129</v>
      </c>
      <c r="DA32" s="628"/>
      <c r="DB32" s="628"/>
      <c r="DC32" s="629"/>
      <c r="DD32" s="630" t="s">
        <v>129</v>
      </c>
      <c r="DE32" s="634"/>
      <c r="DF32" s="634"/>
      <c r="DG32" s="634"/>
      <c r="DH32" s="634"/>
      <c r="DI32" s="634"/>
      <c r="DJ32" s="634"/>
      <c r="DK32" s="635"/>
      <c r="DL32" s="630" t="s">
        <v>129</v>
      </c>
      <c r="DM32" s="634"/>
      <c r="DN32" s="634"/>
      <c r="DO32" s="634"/>
      <c r="DP32" s="634"/>
      <c r="DQ32" s="634"/>
      <c r="DR32" s="634"/>
      <c r="DS32" s="634"/>
      <c r="DT32" s="634"/>
      <c r="DU32" s="634"/>
      <c r="DV32" s="635"/>
      <c r="DW32" s="627" t="s">
        <v>129</v>
      </c>
      <c r="DX32" s="628"/>
      <c r="DY32" s="628"/>
      <c r="DZ32" s="628"/>
      <c r="EA32" s="628"/>
      <c r="EB32" s="628"/>
      <c r="EC32" s="659"/>
    </row>
    <row r="33" spans="2:133" ht="11.25" customHeight="1">
      <c r="B33" s="680" t="s">
        <v>315</v>
      </c>
      <c r="C33" s="681"/>
      <c r="D33" s="681"/>
      <c r="E33" s="681"/>
      <c r="F33" s="681"/>
      <c r="G33" s="681"/>
      <c r="H33" s="681"/>
      <c r="I33" s="681"/>
      <c r="J33" s="681"/>
      <c r="K33" s="681"/>
      <c r="L33" s="681"/>
      <c r="M33" s="681"/>
      <c r="N33" s="681"/>
      <c r="O33" s="681"/>
      <c r="P33" s="681"/>
      <c r="Q33" s="682"/>
      <c r="R33" s="624" t="s">
        <v>129</v>
      </c>
      <c r="S33" s="634"/>
      <c r="T33" s="634"/>
      <c r="U33" s="634"/>
      <c r="V33" s="634"/>
      <c r="W33" s="634"/>
      <c r="X33" s="634"/>
      <c r="Y33" s="635"/>
      <c r="Z33" s="638" t="s">
        <v>129</v>
      </c>
      <c r="AA33" s="638"/>
      <c r="AB33" s="638"/>
      <c r="AC33" s="638"/>
      <c r="AD33" s="639" t="s">
        <v>129</v>
      </c>
      <c r="AE33" s="639"/>
      <c r="AF33" s="639"/>
      <c r="AG33" s="639"/>
      <c r="AH33" s="639"/>
      <c r="AI33" s="639"/>
      <c r="AJ33" s="639"/>
      <c r="AK33" s="639"/>
      <c r="AL33" s="627" t="s">
        <v>129</v>
      </c>
      <c r="AM33" s="636"/>
      <c r="AN33" s="636"/>
      <c r="AO33" s="640"/>
      <c r="AP33" s="662"/>
      <c r="AQ33" s="663"/>
      <c r="AR33" s="663"/>
      <c r="AS33" s="663"/>
      <c r="AT33" s="692"/>
      <c r="AU33" s="355"/>
      <c r="AV33" s="355"/>
      <c r="AW33" s="355"/>
      <c r="AX33" s="608" t="s">
        <v>316</v>
      </c>
      <c r="AY33" s="609"/>
      <c r="AZ33" s="609"/>
      <c r="BA33" s="609"/>
      <c r="BB33" s="609"/>
      <c r="BC33" s="609"/>
      <c r="BD33" s="609"/>
      <c r="BE33" s="609"/>
      <c r="BF33" s="610"/>
      <c r="BG33" s="683">
        <v>98.6</v>
      </c>
      <c r="BH33" s="612"/>
      <c r="BI33" s="612"/>
      <c r="BJ33" s="612"/>
      <c r="BK33" s="612"/>
      <c r="BL33" s="612"/>
      <c r="BM33" s="651">
        <v>96.2</v>
      </c>
      <c r="BN33" s="612"/>
      <c r="BO33" s="612"/>
      <c r="BP33" s="612"/>
      <c r="BQ33" s="642"/>
      <c r="BR33" s="683">
        <v>97.6</v>
      </c>
      <c r="BS33" s="612"/>
      <c r="BT33" s="612"/>
      <c r="BU33" s="612"/>
      <c r="BV33" s="612"/>
      <c r="BW33" s="612"/>
      <c r="BX33" s="651">
        <v>95.2</v>
      </c>
      <c r="BY33" s="612"/>
      <c r="BZ33" s="612"/>
      <c r="CA33" s="612"/>
      <c r="CB33" s="642"/>
      <c r="CD33" s="605" t="s">
        <v>317</v>
      </c>
      <c r="CE33" s="606"/>
      <c r="CF33" s="606"/>
      <c r="CG33" s="606"/>
      <c r="CH33" s="606"/>
      <c r="CI33" s="606"/>
      <c r="CJ33" s="606"/>
      <c r="CK33" s="606"/>
      <c r="CL33" s="606"/>
      <c r="CM33" s="606"/>
      <c r="CN33" s="606"/>
      <c r="CO33" s="606"/>
      <c r="CP33" s="606"/>
      <c r="CQ33" s="607"/>
      <c r="CR33" s="624">
        <v>20998384</v>
      </c>
      <c r="CS33" s="625"/>
      <c r="CT33" s="625"/>
      <c r="CU33" s="625"/>
      <c r="CV33" s="625"/>
      <c r="CW33" s="625"/>
      <c r="CX33" s="625"/>
      <c r="CY33" s="626"/>
      <c r="CZ33" s="627">
        <v>41.2</v>
      </c>
      <c r="DA33" s="628"/>
      <c r="DB33" s="628"/>
      <c r="DC33" s="629"/>
      <c r="DD33" s="630">
        <v>16578390</v>
      </c>
      <c r="DE33" s="625"/>
      <c r="DF33" s="625"/>
      <c r="DG33" s="625"/>
      <c r="DH33" s="625"/>
      <c r="DI33" s="625"/>
      <c r="DJ33" s="625"/>
      <c r="DK33" s="626"/>
      <c r="DL33" s="630">
        <v>10660729</v>
      </c>
      <c r="DM33" s="625"/>
      <c r="DN33" s="625"/>
      <c r="DO33" s="625"/>
      <c r="DP33" s="625"/>
      <c r="DQ33" s="625"/>
      <c r="DR33" s="625"/>
      <c r="DS33" s="625"/>
      <c r="DT33" s="625"/>
      <c r="DU33" s="625"/>
      <c r="DV33" s="626"/>
      <c r="DW33" s="627">
        <v>38.700000000000003</v>
      </c>
      <c r="DX33" s="628"/>
      <c r="DY33" s="628"/>
      <c r="DZ33" s="628"/>
      <c r="EA33" s="628"/>
      <c r="EB33" s="628"/>
      <c r="EC33" s="659"/>
    </row>
    <row r="34" spans="2:133" ht="11.25" customHeight="1">
      <c r="B34" s="605" t="s">
        <v>318</v>
      </c>
      <c r="C34" s="606"/>
      <c r="D34" s="606"/>
      <c r="E34" s="606"/>
      <c r="F34" s="606"/>
      <c r="G34" s="606"/>
      <c r="H34" s="606"/>
      <c r="I34" s="606"/>
      <c r="J34" s="606"/>
      <c r="K34" s="606"/>
      <c r="L34" s="606"/>
      <c r="M34" s="606"/>
      <c r="N34" s="606"/>
      <c r="O34" s="606"/>
      <c r="P34" s="606"/>
      <c r="Q34" s="607"/>
      <c r="R34" s="624">
        <v>4805281</v>
      </c>
      <c r="S34" s="634"/>
      <c r="T34" s="634"/>
      <c r="U34" s="634"/>
      <c r="V34" s="634"/>
      <c r="W34" s="634"/>
      <c r="X34" s="634"/>
      <c r="Y34" s="635"/>
      <c r="Z34" s="638">
        <v>8.9</v>
      </c>
      <c r="AA34" s="638"/>
      <c r="AB34" s="638"/>
      <c r="AC34" s="638"/>
      <c r="AD34" s="639" t="s">
        <v>129</v>
      </c>
      <c r="AE34" s="639"/>
      <c r="AF34" s="639"/>
      <c r="AG34" s="639"/>
      <c r="AH34" s="639"/>
      <c r="AI34" s="639"/>
      <c r="AJ34" s="639"/>
      <c r="AK34" s="639"/>
      <c r="AL34" s="627" t="s">
        <v>129</v>
      </c>
      <c r="AM34" s="636"/>
      <c r="AN34" s="636"/>
      <c r="AO34" s="640"/>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5" t="s">
        <v>319</v>
      </c>
      <c r="CE34" s="606"/>
      <c r="CF34" s="606"/>
      <c r="CG34" s="606"/>
      <c r="CH34" s="606"/>
      <c r="CI34" s="606"/>
      <c r="CJ34" s="606"/>
      <c r="CK34" s="606"/>
      <c r="CL34" s="606"/>
      <c r="CM34" s="606"/>
      <c r="CN34" s="606"/>
      <c r="CO34" s="606"/>
      <c r="CP34" s="606"/>
      <c r="CQ34" s="607"/>
      <c r="CR34" s="624">
        <v>4292317</v>
      </c>
      <c r="CS34" s="634"/>
      <c r="CT34" s="634"/>
      <c r="CU34" s="634"/>
      <c r="CV34" s="634"/>
      <c r="CW34" s="634"/>
      <c r="CX34" s="634"/>
      <c r="CY34" s="635"/>
      <c r="CZ34" s="627">
        <v>8.4</v>
      </c>
      <c r="DA34" s="628"/>
      <c r="DB34" s="628"/>
      <c r="DC34" s="629"/>
      <c r="DD34" s="630">
        <v>2767653</v>
      </c>
      <c r="DE34" s="634"/>
      <c r="DF34" s="634"/>
      <c r="DG34" s="634"/>
      <c r="DH34" s="634"/>
      <c r="DI34" s="634"/>
      <c r="DJ34" s="634"/>
      <c r="DK34" s="635"/>
      <c r="DL34" s="630">
        <v>2331176</v>
      </c>
      <c r="DM34" s="634"/>
      <c r="DN34" s="634"/>
      <c r="DO34" s="634"/>
      <c r="DP34" s="634"/>
      <c r="DQ34" s="634"/>
      <c r="DR34" s="634"/>
      <c r="DS34" s="634"/>
      <c r="DT34" s="634"/>
      <c r="DU34" s="634"/>
      <c r="DV34" s="635"/>
      <c r="DW34" s="627">
        <v>8.5</v>
      </c>
      <c r="DX34" s="628"/>
      <c r="DY34" s="628"/>
      <c r="DZ34" s="628"/>
      <c r="EA34" s="628"/>
      <c r="EB34" s="628"/>
      <c r="EC34" s="659"/>
    </row>
    <row r="35" spans="2:133" ht="11.25" customHeight="1">
      <c r="B35" s="605" t="s">
        <v>320</v>
      </c>
      <c r="C35" s="606"/>
      <c r="D35" s="606"/>
      <c r="E35" s="606"/>
      <c r="F35" s="606"/>
      <c r="G35" s="606"/>
      <c r="H35" s="606"/>
      <c r="I35" s="606"/>
      <c r="J35" s="606"/>
      <c r="K35" s="606"/>
      <c r="L35" s="606"/>
      <c r="M35" s="606"/>
      <c r="N35" s="606"/>
      <c r="O35" s="606"/>
      <c r="P35" s="606"/>
      <c r="Q35" s="607"/>
      <c r="R35" s="624">
        <v>171670</v>
      </c>
      <c r="S35" s="634"/>
      <c r="T35" s="634"/>
      <c r="U35" s="634"/>
      <c r="V35" s="634"/>
      <c r="W35" s="634"/>
      <c r="X35" s="634"/>
      <c r="Y35" s="635"/>
      <c r="Z35" s="638">
        <v>0.3</v>
      </c>
      <c r="AA35" s="638"/>
      <c r="AB35" s="638"/>
      <c r="AC35" s="638"/>
      <c r="AD35" s="639">
        <v>20428</v>
      </c>
      <c r="AE35" s="639"/>
      <c r="AF35" s="639"/>
      <c r="AG35" s="639"/>
      <c r="AH35" s="639"/>
      <c r="AI35" s="639"/>
      <c r="AJ35" s="639"/>
      <c r="AK35" s="639"/>
      <c r="AL35" s="627">
        <v>0.1</v>
      </c>
      <c r="AM35" s="636"/>
      <c r="AN35" s="636"/>
      <c r="AO35" s="640"/>
      <c r="AP35" s="216"/>
      <c r="AQ35" s="671" t="s">
        <v>321</v>
      </c>
      <c r="AR35" s="672"/>
      <c r="AS35" s="672"/>
      <c r="AT35" s="672"/>
      <c r="AU35" s="672"/>
      <c r="AV35" s="672"/>
      <c r="AW35" s="672"/>
      <c r="AX35" s="672"/>
      <c r="AY35" s="672"/>
      <c r="AZ35" s="672"/>
      <c r="BA35" s="672"/>
      <c r="BB35" s="672"/>
      <c r="BC35" s="672"/>
      <c r="BD35" s="672"/>
      <c r="BE35" s="672"/>
      <c r="BF35" s="673"/>
      <c r="BG35" s="671" t="s">
        <v>322</v>
      </c>
      <c r="BH35" s="672"/>
      <c r="BI35" s="672"/>
      <c r="BJ35" s="672"/>
      <c r="BK35" s="672"/>
      <c r="BL35" s="672"/>
      <c r="BM35" s="672"/>
      <c r="BN35" s="672"/>
      <c r="BO35" s="672"/>
      <c r="BP35" s="672"/>
      <c r="BQ35" s="672"/>
      <c r="BR35" s="672"/>
      <c r="BS35" s="672"/>
      <c r="BT35" s="672"/>
      <c r="BU35" s="672"/>
      <c r="BV35" s="672"/>
      <c r="BW35" s="672"/>
      <c r="BX35" s="672"/>
      <c r="BY35" s="672"/>
      <c r="BZ35" s="672"/>
      <c r="CA35" s="672"/>
      <c r="CB35" s="673"/>
      <c r="CD35" s="605" t="s">
        <v>323</v>
      </c>
      <c r="CE35" s="606"/>
      <c r="CF35" s="606"/>
      <c r="CG35" s="606"/>
      <c r="CH35" s="606"/>
      <c r="CI35" s="606"/>
      <c r="CJ35" s="606"/>
      <c r="CK35" s="606"/>
      <c r="CL35" s="606"/>
      <c r="CM35" s="606"/>
      <c r="CN35" s="606"/>
      <c r="CO35" s="606"/>
      <c r="CP35" s="606"/>
      <c r="CQ35" s="607"/>
      <c r="CR35" s="624">
        <v>288037</v>
      </c>
      <c r="CS35" s="625"/>
      <c r="CT35" s="625"/>
      <c r="CU35" s="625"/>
      <c r="CV35" s="625"/>
      <c r="CW35" s="625"/>
      <c r="CX35" s="625"/>
      <c r="CY35" s="626"/>
      <c r="CZ35" s="627">
        <v>0.6</v>
      </c>
      <c r="DA35" s="628"/>
      <c r="DB35" s="628"/>
      <c r="DC35" s="629"/>
      <c r="DD35" s="630">
        <v>238179</v>
      </c>
      <c r="DE35" s="625"/>
      <c r="DF35" s="625"/>
      <c r="DG35" s="625"/>
      <c r="DH35" s="625"/>
      <c r="DI35" s="625"/>
      <c r="DJ35" s="625"/>
      <c r="DK35" s="626"/>
      <c r="DL35" s="630">
        <v>235601</v>
      </c>
      <c r="DM35" s="625"/>
      <c r="DN35" s="625"/>
      <c r="DO35" s="625"/>
      <c r="DP35" s="625"/>
      <c r="DQ35" s="625"/>
      <c r="DR35" s="625"/>
      <c r="DS35" s="625"/>
      <c r="DT35" s="625"/>
      <c r="DU35" s="625"/>
      <c r="DV35" s="626"/>
      <c r="DW35" s="627">
        <v>0.9</v>
      </c>
      <c r="DX35" s="628"/>
      <c r="DY35" s="628"/>
      <c r="DZ35" s="628"/>
      <c r="EA35" s="628"/>
      <c r="EB35" s="628"/>
      <c r="EC35" s="659"/>
    </row>
    <row r="36" spans="2:133" ht="11.25" customHeight="1">
      <c r="B36" s="605" t="s">
        <v>324</v>
      </c>
      <c r="C36" s="606"/>
      <c r="D36" s="606"/>
      <c r="E36" s="606"/>
      <c r="F36" s="606"/>
      <c r="G36" s="606"/>
      <c r="H36" s="606"/>
      <c r="I36" s="606"/>
      <c r="J36" s="606"/>
      <c r="K36" s="606"/>
      <c r="L36" s="606"/>
      <c r="M36" s="606"/>
      <c r="N36" s="606"/>
      <c r="O36" s="606"/>
      <c r="P36" s="606"/>
      <c r="Q36" s="607"/>
      <c r="R36" s="624">
        <v>230697</v>
      </c>
      <c r="S36" s="634"/>
      <c r="T36" s="634"/>
      <c r="U36" s="634"/>
      <c r="V36" s="634"/>
      <c r="W36" s="634"/>
      <c r="X36" s="634"/>
      <c r="Y36" s="635"/>
      <c r="Z36" s="638">
        <v>0.4</v>
      </c>
      <c r="AA36" s="638"/>
      <c r="AB36" s="638"/>
      <c r="AC36" s="638"/>
      <c r="AD36" s="639" t="s">
        <v>129</v>
      </c>
      <c r="AE36" s="639"/>
      <c r="AF36" s="639"/>
      <c r="AG36" s="639"/>
      <c r="AH36" s="639"/>
      <c r="AI36" s="639"/>
      <c r="AJ36" s="639"/>
      <c r="AK36" s="639"/>
      <c r="AL36" s="627" t="s">
        <v>129</v>
      </c>
      <c r="AM36" s="636"/>
      <c r="AN36" s="636"/>
      <c r="AO36" s="640"/>
      <c r="AP36" s="216"/>
      <c r="AQ36" s="668" t="s">
        <v>325</v>
      </c>
      <c r="AR36" s="669"/>
      <c r="AS36" s="669"/>
      <c r="AT36" s="669"/>
      <c r="AU36" s="669"/>
      <c r="AV36" s="669"/>
      <c r="AW36" s="669"/>
      <c r="AX36" s="669"/>
      <c r="AY36" s="670"/>
      <c r="AZ36" s="674">
        <v>6819183</v>
      </c>
      <c r="BA36" s="675"/>
      <c r="BB36" s="675"/>
      <c r="BC36" s="675"/>
      <c r="BD36" s="675"/>
      <c r="BE36" s="675"/>
      <c r="BF36" s="676"/>
      <c r="BG36" s="677" t="s">
        <v>326</v>
      </c>
      <c r="BH36" s="678"/>
      <c r="BI36" s="678"/>
      <c r="BJ36" s="678"/>
      <c r="BK36" s="678"/>
      <c r="BL36" s="678"/>
      <c r="BM36" s="678"/>
      <c r="BN36" s="678"/>
      <c r="BO36" s="678"/>
      <c r="BP36" s="678"/>
      <c r="BQ36" s="678"/>
      <c r="BR36" s="678"/>
      <c r="BS36" s="678"/>
      <c r="BT36" s="678"/>
      <c r="BU36" s="679"/>
      <c r="BV36" s="674">
        <v>791698</v>
      </c>
      <c r="BW36" s="675"/>
      <c r="BX36" s="675"/>
      <c r="BY36" s="675"/>
      <c r="BZ36" s="675"/>
      <c r="CA36" s="675"/>
      <c r="CB36" s="676"/>
      <c r="CD36" s="605" t="s">
        <v>327</v>
      </c>
      <c r="CE36" s="606"/>
      <c r="CF36" s="606"/>
      <c r="CG36" s="606"/>
      <c r="CH36" s="606"/>
      <c r="CI36" s="606"/>
      <c r="CJ36" s="606"/>
      <c r="CK36" s="606"/>
      <c r="CL36" s="606"/>
      <c r="CM36" s="606"/>
      <c r="CN36" s="606"/>
      <c r="CO36" s="606"/>
      <c r="CP36" s="606"/>
      <c r="CQ36" s="607"/>
      <c r="CR36" s="624">
        <v>8578955</v>
      </c>
      <c r="CS36" s="634"/>
      <c r="CT36" s="634"/>
      <c r="CU36" s="634"/>
      <c r="CV36" s="634"/>
      <c r="CW36" s="634"/>
      <c r="CX36" s="634"/>
      <c r="CY36" s="635"/>
      <c r="CZ36" s="627">
        <v>16.8</v>
      </c>
      <c r="DA36" s="628"/>
      <c r="DB36" s="628"/>
      <c r="DC36" s="629"/>
      <c r="DD36" s="630">
        <v>7058023</v>
      </c>
      <c r="DE36" s="634"/>
      <c r="DF36" s="634"/>
      <c r="DG36" s="634"/>
      <c r="DH36" s="634"/>
      <c r="DI36" s="634"/>
      <c r="DJ36" s="634"/>
      <c r="DK36" s="635"/>
      <c r="DL36" s="630">
        <v>5096569</v>
      </c>
      <c r="DM36" s="634"/>
      <c r="DN36" s="634"/>
      <c r="DO36" s="634"/>
      <c r="DP36" s="634"/>
      <c r="DQ36" s="634"/>
      <c r="DR36" s="634"/>
      <c r="DS36" s="634"/>
      <c r="DT36" s="634"/>
      <c r="DU36" s="634"/>
      <c r="DV36" s="635"/>
      <c r="DW36" s="627">
        <v>18.5</v>
      </c>
      <c r="DX36" s="628"/>
      <c r="DY36" s="628"/>
      <c r="DZ36" s="628"/>
      <c r="EA36" s="628"/>
      <c r="EB36" s="628"/>
      <c r="EC36" s="659"/>
    </row>
    <row r="37" spans="2:133" ht="11.25" customHeight="1">
      <c r="B37" s="605" t="s">
        <v>328</v>
      </c>
      <c r="C37" s="606"/>
      <c r="D37" s="606"/>
      <c r="E37" s="606"/>
      <c r="F37" s="606"/>
      <c r="G37" s="606"/>
      <c r="H37" s="606"/>
      <c r="I37" s="606"/>
      <c r="J37" s="606"/>
      <c r="K37" s="606"/>
      <c r="L37" s="606"/>
      <c r="M37" s="606"/>
      <c r="N37" s="606"/>
      <c r="O37" s="606"/>
      <c r="P37" s="606"/>
      <c r="Q37" s="607"/>
      <c r="R37" s="624">
        <v>327142</v>
      </c>
      <c r="S37" s="634"/>
      <c r="T37" s="634"/>
      <c r="U37" s="634"/>
      <c r="V37" s="634"/>
      <c r="W37" s="634"/>
      <c r="X37" s="634"/>
      <c r="Y37" s="635"/>
      <c r="Z37" s="638">
        <v>0.6</v>
      </c>
      <c r="AA37" s="638"/>
      <c r="AB37" s="638"/>
      <c r="AC37" s="638"/>
      <c r="AD37" s="639" t="s">
        <v>129</v>
      </c>
      <c r="AE37" s="639"/>
      <c r="AF37" s="639"/>
      <c r="AG37" s="639"/>
      <c r="AH37" s="639"/>
      <c r="AI37" s="639"/>
      <c r="AJ37" s="639"/>
      <c r="AK37" s="639"/>
      <c r="AL37" s="627" t="s">
        <v>129</v>
      </c>
      <c r="AM37" s="636"/>
      <c r="AN37" s="636"/>
      <c r="AO37" s="640"/>
      <c r="AQ37" s="643" t="s">
        <v>329</v>
      </c>
      <c r="AR37" s="644"/>
      <c r="AS37" s="644"/>
      <c r="AT37" s="644"/>
      <c r="AU37" s="644"/>
      <c r="AV37" s="644"/>
      <c r="AW37" s="644"/>
      <c r="AX37" s="644"/>
      <c r="AY37" s="645"/>
      <c r="AZ37" s="624">
        <v>1516684</v>
      </c>
      <c r="BA37" s="634"/>
      <c r="BB37" s="634"/>
      <c r="BC37" s="634"/>
      <c r="BD37" s="625"/>
      <c r="BE37" s="625"/>
      <c r="BF37" s="646"/>
      <c r="BG37" s="605" t="s">
        <v>330</v>
      </c>
      <c r="BH37" s="606"/>
      <c r="BI37" s="606"/>
      <c r="BJ37" s="606"/>
      <c r="BK37" s="606"/>
      <c r="BL37" s="606"/>
      <c r="BM37" s="606"/>
      <c r="BN37" s="606"/>
      <c r="BO37" s="606"/>
      <c r="BP37" s="606"/>
      <c r="BQ37" s="606"/>
      <c r="BR37" s="606"/>
      <c r="BS37" s="606"/>
      <c r="BT37" s="606"/>
      <c r="BU37" s="607"/>
      <c r="BV37" s="624">
        <v>622514</v>
      </c>
      <c r="BW37" s="634"/>
      <c r="BX37" s="634"/>
      <c r="BY37" s="634"/>
      <c r="BZ37" s="634"/>
      <c r="CA37" s="634"/>
      <c r="CB37" s="647"/>
      <c r="CD37" s="605" t="s">
        <v>331</v>
      </c>
      <c r="CE37" s="606"/>
      <c r="CF37" s="606"/>
      <c r="CG37" s="606"/>
      <c r="CH37" s="606"/>
      <c r="CI37" s="606"/>
      <c r="CJ37" s="606"/>
      <c r="CK37" s="606"/>
      <c r="CL37" s="606"/>
      <c r="CM37" s="606"/>
      <c r="CN37" s="606"/>
      <c r="CO37" s="606"/>
      <c r="CP37" s="606"/>
      <c r="CQ37" s="607"/>
      <c r="CR37" s="624">
        <v>1836375</v>
      </c>
      <c r="CS37" s="625"/>
      <c r="CT37" s="625"/>
      <c r="CU37" s="625"/>
      <c r="CV37" s="625"/>
      <c r="CW37" s="625"/>
      <c r="CX37" s="625"/>
      <c r="CY37" s="626"/>
      <c r="CZ37" s="627">
        <v>3.6</v>
      </c>
      <c r="DA37" s="628"/>
      <c r="DB37" s="628"/>
      <c r="DC37" s="629"/>
      <c r="DD37" s="630">
        <v>1680523</v>
      </c>
      <c r="DE37" s="625"/>
      <c r="DF37" s="625"/>
      <c r="DG37" s="625"/>
      <c r="DH37" s="625"/>
      <c r="DI37" s="625"/>
      <c r="DJ37" s="625"/>
      <c r="DK37" s="626"/>
      <c r="DL37" s="630">
        <v>1675608</v>
      </c>
      <c r="DM37" s="625"/>
      <c r="DN37" s="625"/>
      <c r="DO37" s="625"/>
      <c r="DP37" s="625"/>
      <c r="DQ37" s="625"/>
      <c r="DR37" s="625"/>
      <c r="DS37" s="625"/>
      <c r="DT37" s="625"/>
      <c r="DU37" s="625"/>
      <c r="DV37" s="626"/>
      <c r="DW37" s="627">
        <v>6.1</v>
      </c>
      <c r="DX37" s="628"/>
      <c r="DY37" s="628"/>
      <c r="DZ37" s="628"/>
      <c r="EA37" s="628"/>
      <c r="EB37" s="628"/>
      <c r="EC37" s="659"/>
    </row>
    <row r="38" spans="2:133" ht="11.25" customHeight="1">
      <c r="B38" s="605" t="s">
        <v>332</v>
      </c>
      <c r="C38" s="606"/>
      <c r="D38" s="606"/>
      <c r="E38" s="606"/>
      <c r="F38" s="606"/>
      <c r="G38" s="606"/>
      <c r="H38" s="606"/>
      <c r="I38" s="606"/>
      <c r="J38" s="606"/>
      <c r="K38" s="606"/>
      <c r="L38" s="606"/>
      <c r="M38" s="606"/>
      <c r="N38" s="606"/>
      <c r="O38" s="606"/>
      <c r="P38" s="606"/>
      <c r="Q38" s="607"/>
      <c r="R38" s="624">
        <v>3827882</v>
      </c>
      <c r="S38" s="634"/>
      <c r="T38" s="634"/>
      <c r="U38" s="634"/>
      <c r="V38" s="634"/>
      <c r="W38" s="634"/>
      <c r="X38" s="634"/>
      <c r="Y38" s="635"/>
      <c r="Z38" s="638">
        <v>7.1</v>
      </c>
      <c r="AA38" s="638"/>
      <c r="AB38" s="638"/>
      <c r="AC38" s="638"/>
      <c r="AD38" s="639" t="s">
        <v>129</v>
      </c>
      <c r="AE38" s="639"/>
      <c r="AF38" s="639"/>
      <c r="AG38" s="639"/>
      <c r="AH38" s="639"/>
      <c r="AI38" s="639"/>
      <c r="AJ38" s="639"/>
      <c r="AK38" s="639"/>
      <c r="AL38" s="627" t="s">
        <v>129</v>
      </c>
      <c r="AM38" s="636"/>
      <c r="AN38" s="636"/>
      <c r="AO38" s="640"/>
      <c r="AQ38" s="643" t="s">
        <v>333</v>
      </c>
      <c r="AR38" s="644"/>
      <c r="AS38" s="644"/>
      <c r="AT38" s="644"/>
      <c r="AU38" s="644"/>
      <c r="AV38" s="644"/>
      <c r="AW38" s="644"/>
      <c r="AX38" s="644"/>
      <c r="AY38" s="645"/>
      <c r="AZ38" s="624">
        <v>1097648</v>
      </c>
      <c r="BA38" s="634"/>
      <c r="BB38" s="634"/>
      <c r="BC38" s="634"/>
      <c r="BD38" s="625"/>
      <c r="BE38" s="625"/>
      <c r="BF38" s="646"/>
      <c r="BG38" s="605" t="s">
        <v>334</v>
      </c>
      <c r="BH38" s="606"/>
      <c r="BI38" s="606"/>
      <c r="BJ38" s="606"/>
      <c r="BK38" s="606"/>
      <c r="BL38" s="606"/>
      <c r="BM38" s="606"/>
      <c r="BN38" s="606"/>
      <c r="BO38" s="606"/>
      <c r="BP38" s="606"/>
      <c r="BQ38" s="606"/>
      <c r="BR38" s="606"/>
      <c r="BS38" s="606"/>
      <c r="BT38" s="606"/>
      <c r="BU38" s="607"/>
      <c r="BV38" s="624">
        <v>12575</v>
      </c>
      <c r="BW38" s="634"/>
      <c r="BX38" s="634"/>
      <c r="BY38" s="634"/>
      <c r="BZ38" s="634"/>
      <c r="CA38" s="634"/>
      <c r="CB38" s="647"/>
      <c r="CD38" s="605" t="s">
        <v>335</v>
      </c>
      <c r="CE38" s="606"/>
      <c r="CF38" s="606"/>
      <c r="CG38" s="606"/>
      <c r="CH38" s="606"/>
      <c r="CI38" s="606"/>
      <c r="CJ38" s="606"/>
      <c r="CK38" s="606"/>
      <c r="CL38" s="606"/>
      <c r="CM38" s="606"/>
      <c r="CN38" s="606"/>
      <c r="CO38" s="606"/>
      <c r="CP38" s="606"/>
      <c r="CQ38" s="607"/>
      <c r="CR38" s="624">
        <v>4033986</v>
      </c>
      <c r="CS38" s="634"/>
      <c r="CT38" s="634"/>
      <c r="CU38" s="634"/>
      <c r="CV38" s="634"/>
      <c r="CW38" s="634"/>
      <c r="CX38" s="634"/>
      <c r="CY38" s="635"/>
      <c r="CZ38" s="627">
        <v>7.9</v>
      </c>
      <c r="DA38" s="628"/>
      <c r="DB38" s="628"/>
      <c r="DC38" s="629"/>
      <c r="DD38" s="630">
        <v>3213783</v>
      </c>
      <c r="DE38" s="634"/>
      <c r="DF38" s="634"/>
      <c r="DG38" s="634"/>
      <c r="DH38" s="634"/>
      <c r="DI38" s="634"/>
      <c r="DJ38" s="634"/>
      <c r="DK38" s="635"/>
      <c r="DL38" s="630">
        <v>2925384</v>
      </c>
      <c r="DM38" s="634"/>
      <c r="DN38" s="634"/>
      <c r="DO38" s="634"/>
      <c r="DP38" s="634"/>
      <c r="DQ38" s="634"/>
      <c r="DR38" s="634"/>
      <c r="DS38" s="634"/>
      <c r="DT38" s="634"/>
      <c r="DU38" s="634"/>
      <c r="DV38" s="635"/>
      <c r="DW38" s="627">
        <v>10.6</v>
      </c>
      <c r="DX38" s="628"/>
      <c r="DY38" s="628"/>
      <c r="DZ38" s="628"/>
      <c r="EA38" s="628"/>
      <c r="EB38" s="628"/>
      <c r="EC38" s="659"/>
    </row>
    <row r="39" spans="2:133" ht="11.25" customHeight="1">
      <c r="B39" s="605" t="s">
        <v>336</v>
      </c>
      <c r="C39" s="606"/>
      <c r="D39" s="606"/>
      <c r="E39" s="606"/>
      <c r="F39" s="606"/>
      <c r="G39" s="606"/>
      <c r="H39" s="606"/>
      <c r="I39" s="606"/>
      <c r="J39" s="606"/>
      <c r="K39" s="606"/>
      <c r="L39" s="606"/>
      <c r="M39" s="606"/>
      <c r="N39" s="606"/>
      <c r="O39" s="606"/>
      <c r="P39" s="606"/>
      <c r="Q39" s="607"/>
      <c r="R39" s="624">
        <v>770541</v>
      </c>
      <c r="S39" s="634"/>
      <c r="T39" s="634"/>
      <c r="U39" s="634"/>
      <c r="V39" s="634"/>
      <c r="W39" s="634"/>
      <c r="X39" s="634"/>
      <c r="Y39" s="635"/>
      <c r="Z39" s="638">
        <v>1.4</v>
      </c>
      <c r="AA39" s="638"/>
      <c r="AB39" s="638"/>
      <c r="AC39" s="638"/>
      <c r="AD39" s="639">
        <v>1569</v>
      </c>
      <c r="AE39" s="639"/>
      <c r="AF39" s="639"/>
      <c r="AG39" s="639"/>
      <c r="AH39" s="639"/>
      <c r="AI39" s="639"/>
      <c r="AJ39" s="639"/>
      <c r="AK39" s="639"/>
      <c r="AL39" s="627">
        <v>0</v>
      </c>
      <c r="AM39" s="636"/>
      <c r="AN39" s="636"/>
      <c r="AO39" s="640"/>
      <c r="AQ39" s="643" t="s">
        <v>337</v>
      </c>
      <c r="AR39" s="644"/>
      <c r="AS39" s="644"/>
      <c r="AT39" s="644"/>
      <c r="AU39" s="644"/>
      <c r="AV39" s="644"/>
      <c r="AW39" s="644"/>
      <c r="AX39" s="644"/>
      <c r="AY39" s="645"/>
      <c r="AZ39" s="624">
        <v>170150</v>
      </c>
      <c r="BA39" s="634"/>
      <c r="BB39" s="634"/>
      <c r="BC39" s="634"/>
      <c r="BD39" s="625"/>
      <c r="BE39" s="625"/>
      <c r="BF39" s="646"/>
      <c r="BG39" s="605" t="s">
        <v>338</v>
      </c>
      <c r="BH39" s="606"/>
      <c r="BI39" s="606"/>
      <c r="BJ39" s="606"/>
      <c r="BK39" s="606"/>
      <c r="BL39" s="606"/>
      <c r="BM39" s="606"/>
      <c r="BN39" s="606"/>
      <c r="BO39" s="606"/>
      <c r="BP39" s="606"/>
      <c r="BQ39" s="606"/>
      <c r="BR39" s="606"/>
      <c r="BS39" s="606"/>
      <c r="BT39" s="606"/>
      <c r="BU39" s="607"/>
      <c r="BV39" s="624">
        <v>20273</v>
      </c>
      <c r="BW39" s="634"/>
      <c r="BX39" s="634"/>
      <c r="BY39" s="634"/>
      <c r="BZ39" s="634"/>
      <c r="CA39" s="634"/>
      <c r="CB39" s="647"/>
      <c r="CD39" s="605" t="s">
        <v>339</v>
      </c>
      <c r="CE39" s="606"/>
      <c r="CF39" s="606"/>
      <c r="CG39" s="606"/>
      <c r="CH39" s="606"/>
      <c r="CI39" s="606"/>
      <c r="CJ39" s="606"/>
      <c r="CK39" s="606"/>
      <c r="CL39" s="606"/>
      <c r="CM39" s="606"/>
      <c r="CN39" s="606"/>
      <c r="CO39" s="606"/>
      <c r="CP39" s="606"/>
      <c r="CQ39" s="607"/>
      <c r="CR39" s="624">
        <v>3022014</v>
      </c>
      <c r="CS39" s="625"/>
      <c r="CT39" s="625"/>
      <c r="CU39" s="625"/>
      <c r="CV39" s="625"/>
      <c r="CW39" s="625"/>
      <c r="CX39" s="625"/>
      <c r="CY39" s="626"/>
      <c r="CZ39" s="627">
        <v>5.9</v>
      </c>
      <c r="DA39" s="628"/>
      <c r="DB39" s="628"/>
      <c r="DC39" s="629"/>
      <c r="DD39" s="630">
        <v>2897898</v>
      </c>
      <c r="DE39" s="625"/>
      <c r="DF39" s="625"/>
      <c r="DG39" s="625"/>
      <c r="DH39" s="625"/>
      <c r="DI39" s="625"/>
      <c r="DJ39" s="625"/>
      <c r="DK39" s="626"/>
      <c r="DL39" s="630" t="s">
        <v>129</v>
      </c>
      <c r="DM39" s="625"/>
      <c r="DN39" s="625"/>
      <c r="DO39" s="625"/>
      <c r="DP39" s="625"/>
      <c r="DQ39" s="625"/>
      <c r="DR39" s="625"/>
      <c r="DS39" s="625"/>
      <c r="DT39" s="625"/>
      <c r="DU39" s="625"/>
      <c r="DV39" s="626"/>
      <c r="DW39" s="627" t="s">
        <v>129</v>
      </c>
      <c r="DX39" s="628"/>
      <c r="DY39" s="628"/>
      <c r="DZ39" s="628"/>
      <c r="EA39" s="628"/>
      <c r="EB39" s="628"/>
      <c r="EC39" s="659"/>
    </row>
    <row r="40" spans="2:133" ht="11.25" customHeight="1">
      <c r="B40" s="605" t="s">
        <v>340</v>
      </c>
      <c r="C40" s="606"/>
      <c r="D40" s="606"/>
      <c r="E40" s="606"/>
      <c r="F40" s="606"/>
      <c r="G40" s="606"/>
      <c r="H40" s="606"/>
      <c r="I40" s="606"/>
      <c r="J40" s="606"/>
      <c r="K40" s="606"/>
      <c r="L40" s="606"/>
      <c r="M40" s="606"/>
      <c r="N40" s="606"/>
      <c r="O40" s="606"/>
      <c r="P40" s="606"/>
      <c r="Q40" s="607"/>
      <c r="R40" s="624">
        <v>4553200</v>
      </c>
      <c r="S40" s="634"/>
      <c r="T40" s="634"/>
      <c r="U40" s="634"/>
      <c r="V40" s="634"/>
      <c r="W40" s="634"/>
      <c r="X40" s="634"/>
      <c r="Y40" s="635"/>
      <c r="Z40" s="638">
        <v>8.4</v>
      </c>
      <c r="AA40" s="638"/>
      <c r="AB40" s="638"/>
      <c r="AC40" s="638"/>
      <c r="AD40" s="639" t="s">
        <v>129</v>
      </c>
      <c r="AE40" s="639"/>
      <c r="AF40" s="639"/>
      <c r="AG40" s="639"/>
      <c r="AH40" s="639"/>
      <c r="AI40" s="639"/>
      <c r="AJ40" s="639"/>
      <c r="AK40" s="639"/>
      <c r="AL40" s="627" t="s">
        <v>129</v>
      </c>
      <c r="AM40" s="636"/>
      <c r="AN40" s="636"/>
      <c r="AO40" s="640"/>
      <c r="AQ40" s="643" t="s">
        <v>341</v>
      </c>
      <c r="AR40" s="644"/>
      <c r="AS40" s="644"/>
      <c r="AT40" s="644"/>
      <c r="AU40" s="644"/>
      <c r="AV40" s="644"/>
      <c r="AW40" s="644"/>
      <c r="AX40" s="644"/>
      <c r="AY40" s="645"/>
      <c r="AZ40" s="624">
        <v>75613</v>
      </c>
      <c r="BA40" s="634"/>
      <c r="BB40" s="634"/>
      <c r="BC40" s="634"/>
      <c r="BD40" s="625"/>
      <c r="BE40" s="625"/>
      <c r="BF40" s="646"/>
      <c r="BG40" s="660" t="s">
        <v>342</v>
      </c>
      <c r="BH40" s="661"/>
      <c r="BI40" s="661"/>
      <c r="BJ40" s="661"/>
      <c r="BK40" s="661"/>
      <c r="BL40" s="359"/>
      <c r="BM40" s="606" t="s">
        <v>343</v>
      </c>
      <c r="BN40" s="606"/>
      <c r="BO40" s="606"/>
      <c r="BP40" s="606"/>
      <c r="BQ40" s="606"/>
      <c r="BR40" s="606"/>
      <c r="BS40" s="606"/>
      <c r="BT40" s="606"/>
      <c r="BU40" s="607"/>
      <c r="BV40" s="624">
        <v>92</v>
      </c>
      <c r="BW40" s="634"/>
      <c r="BX40" s="634"/>
      <c r="BY40" s="634"/>
      <c r="BZ40" s="634"/>
      <c r="CA40" s="634"/>
      <c r="CB40" s="647"/>
      <c r="CD40" s="605" t="s">
        <v>344</v>
      </c>
      <c r="CE40" s="606"/>
      <c r="CF40" s="606"/>
      <c r="CG40" s="606"/>
      <c r="CH40" s="606"/>
      <c r="CI40" s="606"/>
      <c r="CJ40" s="606"/>
      <c r="CK40" s="606"/>
      <c r="CL40" s="606"/>
      <c r="CM40" s="606"/>
      <c r="CN40" s="606"/>
      <c r="CO40" s="606"/>
      <c r="CP40" s="606"/>
      <c r="CQ40" s="607"/>
      <c r="CR40" s="624">
        <v>783075</v>
      </c>
      <c r="CS40" s="634"/>
      <c r="CT40" s="634"/>
      <c r="CU40" s="634"/>
      <c r="CV40" s="634"/>
      <c r="CW40" s="634"/>
      <c r="CX40" s="634"/>
      <c r="CY40" s="635"/>
      <c r="CZ40" s="627">
        <v>1.5</v>
      </c>
      <c r="DA40" s="628"/>
      <c r="DB40" s="628"/>
      <c r="DC40" s="629"/>
      <c r="DD40" s="630">
        <v>402854</v>
      </c>
      <c r="DE40" s="634"/>
      <c r="DF40" s="634"/>
      <c r="DG40" s="634"/>
      <c r="DH40" s="634"/>
      <c r="DI40" s="634"/>
      <c r="DJ40" s="634"/>
      <c r="DK40" s="635"/>
      <c r="DL40" s="630">
        <v>71999</v>
      </c>
      <c r="DM40" s="634"/>
      <c r="DN40" s="634"/>
      <c r="DO40" s="634"/>
      <c r="DP40" s="634"/>
      <c r="DQ40" s="634"/>
      <c r="DR40" s="634"/>
      <c r="DS40" s="634"/>
      <c r="DT40" s="634"/>
      <c r="DU40" s="634"/>
      <c r="DV40" s="635"/>
      <c r="DW40" s="627">
        <v>0.3</v>
      </c>
      <c r="DX40" s="628"/>
      <c r="DY40" s="628"/>
      <c r="DZ40" s="628"/>
      <c r="EA40" s="628"/>
      <c r="EB40" s="628"/>
      <c r="EC40" s="659"/>
    </row>
    <row r="41" spans="2:133" ht="11.25" customHeight="1">
      <c r="B41" s="605" t="s">
        <v>345</v>
      </c>
      <c r="C41" s="606"/>
      <c r="D41" s="606"/>
      <c r="E41" s="606"/>
      <c r="F41" s="606"/>
      <c r="G41" s="606"/>
      <c r="H41" s="606"/>
      <c r="I41" s="606"/>
      <c r="J41" s="606"/>
      <c r="K41" s="606"/>
      <c r="L41" s="606"/>
      <c r="M41" s="606"/>
      <c r="N41" s="606"/>
      <c r="O41" s="606"/>
      <c r="P41" s="606"/>
      <c r="Q41" s="607"/>
      <c r="R41" s="624" t="s">
        <v>129</v>
      </c>
      <c r="S41" s="634"/>
      <c r="T41" s="634"/>
      <c r="U41" s="634"/>
      <c r="V41" s="634"/>
      <c r="W41" s="634"/>
      <c r="X41" s="634"/>
      <c r="Y41" s="635"/>
      <c r="Z41" s="638" t="s">
        <v>129</v>
      </c>
      <c r="AA41" s="638"/>
      <c r="AB41" s="638"/>
      <c r="AC41" s="638"/>
      <c r="AD41" s="639" t="s">
        <v>129</v>
      </c>
      <c r="AE41" s="639"/>
      <c r="AF41" s="639"/>
      <c r="AG41" s="639"/>
      <c r="AH41" s="639"/>
      <c r="AI41" s="639"/>
      <c r="AJ41" s="639"/>
      <c r="AK41" s="639"/>
      <c r="AL41" s="627" t="s">
        <v>129</v>
      </c>
      <c r="AM41" s="636"/>
      <c r="AN41" s="636"/>
      <c r="AO41" s="640"/>
      <c r="AQ41" s="643" t="s">
        <v>346</v>
      </c>
      <c r="AR41" s="644"/>
      <c r="AS41" s="644"/>
      <c r="AT41" s="644"/>
      <c r="AU41" s="644"/>
      <c r="AV41" s="644"/>
      <c r="AW41" s="644"/>
      <c r="AX41" s="644"/>
      <c r="AY41" s="645"/>
      <c r="AZ41" s="624">
        <v>934217</v>
      </c>
      <c r="BA41" s="634"/>
      <c r="BB41" s="634"/>
      <c r="BC41" s="634"/>
      <c r="BD41" s="625"/>
      <c r="BE41" s="625"/>
      <c r="BF41" s="646"/>
      <c r="BG41" s="660"/>
      <c r="BH41" s="661"/>
      <c r="BI41" s="661"/>
      <c r="BJ41" s="661"/>
      <c r="BK41" s="661"/>
      <c r="BL41" s="359"/>
      <c r="BM41" s="606" t="s">
        <v>347</v>
      </c>
      <c r="BN41" s="606"/>
      <c r="BO41" s="606"/>
      <c r="BP41" s="606"/>
      <c r="BQ41" s="606"/>
      <c r="BR41" s="606"/>
      <c r="BS41" s="606"/>
      <c r="BT41" s="606"/>
      <c r="BU41" s="607"/>
      <c r="BV41" s="624" t="s">
        <v>129</v>
      </c>
      <c r="BW41" s="634"/>
      <c r="BX41" s="634"/>
      <c r="BY41" s="634"/>
      <c r="BZ41" s="634"/>
      <c r="CA41" s="634"/>
      <c r="CB41" s="647"/>
      <c r="CD41" s="605" t="s">
        <v>348</v>
      </c>
      <c r="CE41" s="606"/>
      <c r="CF41" s="606"/>
      <c r="CG41" s="606"/>
      <c r="CH41" s="606"/>
      <c r="CI41" s="606"/>
      <c r="CJ41" s="606"/>
      <c r="CK41" s="606"/>
      <c r="CL41" s="606"/>
      <c r="CM41" s="606"/>
      <c r="CN41" s="606"/>
      <c r="CO41" s="606"/>
      <c r="CP41" s="606"/>
      <c r="CQ41" s="607"/>
      <c r="CR41" s="624" t="s">
        <v>129</v>
      </c>
      <c r="CS41" s="625"/>
      <c r="CT41" s="625"/>
      <c r="CU41" s="625"/>
      <c r="CV41" s="625"/>
      <c r="CW41" s="625"/>
      <c r="CX41" s="625"/>
      <c r="CY41" s="626"/>
      <c r="CZ41" s="627" t="s">
        <v>129</v>
      </c>
      <c r="DA41" s="628"/>
      <c r="DB41" s="628"/>
      <c r="DC41" s="629"/>
      <c r="DD41" s="630" t="s">
        <v>129</v>
      </c>
      <c r="DE41" s="625"/>
      <c r="DF41" s="625"/>
      <c r="DG41" s="625"/>
      <c r="DH41" s="625"/>
      <c r="DI41" s="625"/>
      <c r="DJ41" s="625"/>
      <c r="DK41" s="626"/>
      <c r="DL41" s="631"/>
      <c r="DM41" s="632"/>
      <c r="DN41" s="632"/>
      <c r="DO41" s="632"/>
      <c r="DP41" s="632"/>
      <c r="DQ41" s="632"/>
      <c r="DR41" s="632"/>
      <c r="DS41" s="632"/>
      <c r="DT41" s="632"/>
      <c r="DU41" s="632"/>
      <c r="DV41" s="633"/>
      <c r="DW41" s="601"/>
      <c r="DX41" s="602"/>
      <c r="DY41" s="602"/>
      <c r="DZ41" s="602"/>
      <c r="EA41" s="602"/>
      <c r="EB41" s="602"/>
      <c r="EC41" s="603"/>
    </row>
    <row r="42" spans="2:133" ht="11.25" customHeight="1">
      <c r="B42" s="605" t="s">
        <v>349</v>
      </c>
      <c r="C42" s="606"/>
      <c r="D42" s="606"/>
      <c r="E42" s="606"/>
      <c r="F42" s="606"/>
      <c r="G42" s="606"/>
      <c r="H42" s="606"/>
      <c r="I42" s="606"/>
      <c r="J42" s="606"/>
      <c r="K42" s="606"/>
      <c r="L42" s="606"/>
      <c r="M42" s="606"/>
      <c r="N42" s="606"/>
      <c r="O42" s="606"/>
      <c r="P42" s="606"/>
      <c r="Q42" s="607"/>
      <c r="R42" s="624" t="s">
        <v>129</v>
      </c>
      <c r="S42" s="634"/>
      <c r="T42" s="634"/>
      <c r="U42" s="634"/>
      <c r="V42" s="634"/>
      <c r="W42" s="634"/>
      <c r="X42" s="634"/>
      <c r="Y42" s="635"/>
      <c r="Z42" s="638" t="s">
        <v>129</v>
      </c>
      <c r="AA42" s="638"/>
      <c r="AB42" s="638"/>
      <c r="AC42" s="638"/>
      <c r="AD42" s="639" t="s">
        <v>129</v>
      </c>
      <c r="AE42" s="639"/>
      <c r="AF42" s="639"/>
      <c r="AG42" s="639"/>
      <c r="AH42" s="639"/>
      <c r="AI42" s="639"/>
      <c r="AJ42" s="639"/>
      <c r="AK42" s="639"/>
      <c r="AL42" s="627" t="s">
        <v>129</v>
      </c>
      <c r="AM42" s="636"/>
      <c r="AN42" s="636"/>
      <c r="AO42" s="640"/>
      <c r="AQ42" s="665" t="s">
        <v>350</v>
      </c>
      <c r="AR42" s="666"/>
      <c r="AS42" s="666"/>
      <c r="AT42" s="666"/>
      <c r="AU42" s="666"/>
      <c r="AV42" s="666"/>
      <c r="AW42" s="666"/>
      <c r="AX42" s="666"/>
      <c r="AY42" s="667"/>
      <c r="AZ42" s="611">
        <v>3024871</v>
      </c>
      <c r="BA42" s="641"/>
      <c r="BB42" s="641"/>
      <c r="BC42" s="641"/>
      <c r="BD42" s="612"/>
      <c r="BE42" s="612"/>
      <c r="BF42" s="642"/>
      <c r="BG42" s="662"/>
      <c r="BH42" s="663"/>
      <c r="BI42" s="663"/>
      <c r="BJ42" s="663"/>
      <c r="BK42" s="663"/>
      <c r="BL42" s="357"/>
      <c r="BM42" s="609" t="s">
        <v>351</v>
      </c>
      <c r="BN42" s="609"/>
      <c r="BO42" s="609"/>
      <c r="BP42" s="609"/>
      <c r="BQ42" s="609"/>
      <c r="BR42" s="609"/>
      <c r="BS42" s="609"/>
      <c r="BT42" s="609"/>
      <c r="BU42" s="610"/>
      <c r="BV42" s="611">
        <v>332</v>
      </c>
      <c r="BW42" s="641"/>
      <c r="BX42" s="641"/>
      <c r="BY42" s="641"/>
      <c r="BZ42" s="641"/>
      <c r="CA42" s="641"/>
      <c r="CB42" s="664"/>
      <c r="CD42" s="605" t="s">
        <v>352</v>
      </c>
      <c r="CE42" s="606"/>
      <c r="CF42" s="606"/>
      <c r="CG42" s="606"/>
      <c r="CH42" s="606"/>
      <c r="CI42" s="606"/>
      <c r="CJ42" s="606"/>
      <c r="CK42" s="606"/>
      <c r="CL42" s="606"/>
      <c r="CM42" s="606"/>
      <c r="CN42" s="606"/>
      <c r="CO42" s="606"/>
      <c r="CP42" s="606"/>
      <c r="CQ42" s="607"/>
      <c r="CR42" s="624">
        <v>8126380</v>
      </c>
      <c r="CS42" s="625"/>
      <c r="CT42" s="625"/>
      <c r="CU42" s="625"/>
      <c r="CV42" s="625"/>
      <c r="CW42" s="625"/>
      <c r="CX42" s="625"/>
      <c r="CY42" s="626"/>
      <c r="CZ42" s="627">
        <v>16</v>
      </c>
      <c r="DA42" s="628"/>
      <c r="DB42" s="628"/>
      <c r="DC42" s="629"/>
      <c r="DD42" s="630">
        <v>1646477</v>
      </c>
      <c r="DE42" s="625"/>
      <c r="DF42" s="625"/>
      <c r="DG42" s="625"/>
      <c r="DH42" s="625"/>
      <c r="DI42" s="625"/>
      <c r="DJ42" s="625"/>
      <c r="DK42" s="626"/>
      <c r="DL42" s="631"/>
      <c r="DM42" s="632"/>
      <c r="DN42" s="632"/>
      <c r="DO42" s="632"/>
      <c r="DP42" s="632"/>
      <c r="DQ42" s="632"/>
      <c r="DR42" s="632"/>
      <c r="DS42" s="632"/>
      <c r="DT42" s="632"/>
      <c r="DU42" s="632"/>
      <c r="DV42" s="633"/>
      <c r="DW42" s="601"/>
      <c r="DX42" s="602"/>
      <c r="DY42" s="602"/>
      <c r="DZ42" s="602"/>
      <c r="EA42" s="602"/>
      <c r="EB42" s="602"/>
      <c r="EC42" s="603"/>
    </row>
    <row r="43" spans="2:133" ht="11.25" customHeight="1">
      <c r="B43" s="605" t="s">
        <v>353</v>
      </c>
      <c r="C43" s="606"/>
      <c r="D43" s="606"/>
      <c r="E43" s="606"/>
      <c r="F43" s="606"/>
      <c r="G43" s="606"/>
      <c r="H43" s="606"/>
      <c r="I43" s="606"/>
      <c r="J43" s="606"/>
      <c r="K43" s="606"/>
      <c r="L43" s="606"/>
      <c r="M43" s="606"/>
      <c r="N43" s="606"/>
      <c r="O43" s="606"/>
      <c r="P43" s="606"/>
      <c r="Q43" s="607"/>
      <c r="R43" s="624">
        <v>1000000</v>
      </c>
      <c r="S43" s="634"/>
      <c r="T43" s="634"/>
      <c r="U43" s="634"/>
      <c r="V43" s="634"/>
      <c r="W43" s="634"/>
      <c r="X43" s="634"/>
      <c r="Y43" s="635"/>
      <c r="Z43" s="638">
        <v>1.8</v>
      </c>
      <c r="AA43" s="638"/>
      <c r="AB43" s="638"/>
      <c r="AC43" s="638"/>
      <c r="AD43" s="639" t="s">
        <v>129</v>
      </c>
      <c r="AE43" s="639"/>
      <c r="AF43" s="639"/>
      <c r="AG43" s="639"/>
      <c r="AH43" s="639"/>
      <c r="AI43" s="639"/>
      <c r="AJ43" s="639"/>
      <c r="AK43" s="639"/>
      <c r="AL43" s="627" t="s">
        <v>129</v>
      </c>
      <c r="AM43" s="636"/>
      <c r="AN43" s="636"/>
      <c r="AO43" s="640"/>
      <c r="CD43" s="605" t="s">
        <v>354</v>
      </c>
      <c r="CE43" s="606"/>
      <c r="CF43" s="606"/>
      <c r="CG43" s="606"/>
      <c r="CH43" s="606"/>
      <c r="CI43" s="606"/>
      <c r="CJ43" s="606"/>
      <c r="CK43" s="606"/>
      <c r="CL43" s="606"/>
      <c r="CM43" s="606"/>
      <c r="CN43" s="606"/>
      <c r="CO43" s="606"/>
      <c r="CP43" s="606"/>
      <c r="CQ43" s="607"/>
      <c r="CR43" s="624">
        <v>243866</v>
      </c>
      <c r="CS43" s="625"/>
      <c r="CT43" s="625"/>
      <c r="CU43" s="625"/>
      <c r="CV43" s="625"/>
      <c r="CW43" s="625"/>
      <c r="CX43" s="625"/>
      <c r="CY43" s="626"/>
      <c r="CZ43" s="627">
        <v>0.5</v>
      </c>
      <c r="DA43" s="628"/>
      <c r="DB43" s="628"/>
      <c r="DC43" s="629"/>
      <c r="DD43" s="630">
        <v>211166</v>
      </c>
      <c r="DE43" s="625"/>
      <c r="DF43" s="625"/>
      <c r="DG43" s="625"/>
      <c r="DH43" s="625"/>
      <c r="DI43" s="625"/>
      <c r="DJ43" s="625"/>
      <c r="DK43" s="626"/>
      <c r="DL43" s="631"/>
      <c r="DM43" s="632"/>
      <c r="DN43" s="632"/>
      <c r="DO43" s="632"/>
      <c r="DP43" s="632"/>
      <c r="DQ43" s="632"/>
      <c r="DR43" s="632"/>
      <c r="DS43" s="632"/>
      <c r="DT43" s="632"/>
      <c r="DU43" s="632"/>
      <c r="DV43" s="633"/>
      <c r="DW43" s="601"/>
      <c r="DX43" s="602"/>
      <c r="DY43" s="602"/>
      <c r="DZ43" s="602"/>
      <c r="EA43" s="602"/>
      <c r="EB43" s="602"/>
      <c r="EC43" s="603"/>
    </row>
    <row r="44" spans="2:133" ht="11.25" customHeight="1">
      <c r="B44" s="608" t="s">
        <v>355</v>
      </c>
      <c r="C44" s="609"/>
      <c r="D44" s="609"/>
      <c r="E44" s="609"/>
      <c r="F44" s="609"/>
      <c r="G44" s="609"/>
      <c r="H44" s="609"/>
      <c r="I44" s="609"/>
      <c r="J44" s="609"/>
      <c r="K44" s="609"/>
      <c r="L44" s="609"/>
      <c r="M44" s="609"/>
      <c r="N44" s="609"/>
      <c r="O44" s="609"/>
      <c r="P44" s="609"/>
      <c r="Q44" s="610"/>
      <c r="R44" s="611">
        <v>54169252</v>
      </c>
      <c r="S44" s="641"/>
      <c r="T44" s="641"/>
      <c r="U44" s="641"/>
      <c r="V44" s="641"/>
      <c r="W44" s="641"/>
      <c r="X44" s="641"/>
      <c r="Y44" s="648"/>
      <c r="Z44" s="649">
        <v>100</v>
      </c>
      <c r="AA44" s="649"/>
      <c r="AB44" s="649"/>
      <c r="AC44" s="649"/>
      <c r="AD44" s="650">
        <v>26513011</v>
      </c>
      <c r="AE44" s="650"/>
      <c r="AF44" s="650"/>
      <c r="AG44" s="650"/>
      <c r="AH44" s="650"/>
      <c r="AI44" s="650"/>
      <c r="AJ44" s="650"/>
      <c r="AK44" s="650"/>
      <c r="AL44" s="614">
        <v>100</v>
      </c>
      <c r="AM44" s="651"/>
      <c r="AN44" s="651"/>
      <c r="AO44" s="652"/>
      <c r="CD44" s="653" t="s">
        <v>302</v>
      </c>
      <c r="CE44" s="654"/>
      <c r="CF44" s="605" t="s">
        <v>356</v>
      </c>
      <c r="CG44" s="606"/>
      <c r="CH44" s="606"/>
      <c r="CI44" s="606"/>
      <c r="CJ44" s="606"/>
      <c r="CK44" s="606"/>
      <c r="CL44" s="606"/>
      <c r="CM44" s="606"/>
      <c r="CN44" s="606"/>
      <c r="CO44" s="606"/>
      <c r="CP44" s="606"/>
      <c r="CQ44" s="607"/>
      <c r="CR44" s="624">
        <v>5626474</v>
      </c>
      <c r="CS44" s="634"/>
      <c r="CT44" s="634"/>
      <c r="CU44" s="634"/>
      <c r="CV44" s="634"/>
      <c r="CW44" s="634"/>
      <c r="CX44" s="634"/>
      <c r="CY44" s="635"/>
      <c r="CZ44" s="627">
        <v>11</v>
      </c>
      <c r="DA44" s="636"/>
      <c r="DB44" s="636"/>
      <c r="DC44" s="637"/>
      <c r="DD44" s="630">
        <v>1103659</v>
      </c>
      <c r="DE44" s="634"/>
      <c r="DF44" s="634"/>
      <c r="DG44" s="634"/>
      <c r="DH44" s="634"/>
      <c r="DI44" s="634"/>
      <c r="DJ44" s="634"/>
      <c r="DK44" s="635"/>
      <c r="DL44" s="631"/>
      <c r="DM44" s="632"/>
      <c r="DN44" s="632"/>
      <c r="DO44" s="632"/>
      <c r="DP44" s="632"/>
      <c r="DQ44" s="632"/>
      <c r="DR44" s="632"/>
      <c r="DS44" s="632"/>
      <c r="DT44" s="632"/>
      <c r="DU44" s="632"/>
      <c r="DV44" s="633"/>
      <c r="DW44" s="601"/>
      <c r="DX44" s="602"/>
      <c r="DY44" s="602"/>
      <c r="DZ44" s="602"/>
      <c r="EA44" s="602"/>
      <c r="EB44" s="602"/>
      <c r="EC44" s="603"/>
    </row>
    <row r="45" spans="2:133" ht="11.25" customHeight="1">
      <c r="CD45" s="655"/>
      <c r="CE45" s="656"/>
      <c r="CF45" s="605" t="s">
        <v>357</v>
      </c>
      <c r="CG45" s="606"/>
      <c r="CH45" s="606"/>
      <c r="CI45" s="606"/>
      <c r="CJ45" s="606"/>
      <c r="CK45" s="606"/>
      <c r="CL45" s="606"/>
      <c r="CM45" s="606"/>
      <c r="CN45" s="606"/>
      <c r="CO45" s="606"/>
      <c r="CP45" s="606"/>
      <c r="CQ45" s="607"/>
      <c r="CR45" s="624">
        <v>1956676</v>
      </c>
      <c r="CS45" s="625"/>
      <c r="CT45" s="625"/>
      <c r="CU45" s="625"/>
      <c r="CV45" s="625"/>
      <c r="CW45" s="625"/>
      <c r="CX45" s="625"/>
      <c r="CY45" s="626"/>
      <c r="CZ45" s="627">
        <v>3.8</v>
      </c>
      <c r="DA45" s="628"/>
      <c r="DB45" s="628"/>
      <c r="DC45" s="629"/>
      <c r="DD45" s="630">
        <v>292539</v>
      </c>
      <c r="DE45" s="625"/>
      <c r="DF45" s="625"/>
      <c r="DG45" s="625"/>
      <c r="DH45" s="625"/>
      <c r="DI45" s="625"/>
      <c r="DJ45" s="625"/>
      <c r="DK45" s="626"/>
      <c r="DL45" s="631"/>
      <c r="DM45" s="632"/>
      <c r="DN45" s="632"/>
      <c r="DO45" s="632"/>
      <c r="DP45" s="632"/>
      <c r="DQ45" s="632"/>
      <c r="DR45" s="632"/>
      <c r="DS45" s="632"/>
      <c r="DT45" s="632"/>
      <c r="DU45" s="632"/>
      <c r="DV45" s="633"/>
      <c r="DW45" s="601"/>
      <c r="DX45" s="602"/>
      <c r="DY45" s="602"/>
      <c r="DZ45" s="602"/>
      <c r="EA45" s="602"/>
      <c r="EB45" s="602"/>
      <c r="EC45" s="603"/>
    </row>
    <row r="46" spans="2:133" ht="11.25" customHeight="1">
      <c r="B46" s="211" t="s">
        <v>358</v>
      </c>
      <c r="CD46" s="655"/>
      <c r="CE46" s="656"/>
      <c r="CF46" s="605" t="s">
        <v>359</v>
      </c>
      <c r="CG46" s="606"/>
      <c r="CH46" s="606"/>
      <c r="CI46" s="606"/>
      <c r="CJ46" s="606"/>
      <c r="CK46" s="606"/>
      <c r="CL46" s="606"/>
      <c r="CM46" s="606"/>
      <c r="CN46" s="606"/>
      <c r="CO46" s="606"/>
      <c r="CP46" s="606"/>
      <c r="CQ46" s="607"/>
      <c r="CR46" s="624">
        <v>3392948</v>
      </c>
      <c r="CS46" s="634"/>
      <c r="CT46" s="634"/>
      <c r="CU46" s="634"/>
      <c r="CV46" s="634"/>
      <c r="CW46" s="634"/>
      <c r="CX46" s="634"/>
      <c r="CY46" s="635"/>
      <c r="CZ46" s="627">
        <v>6.7</v>
      </c>
      <c r="DA46" s="636"/>
      <c r="DB46" s="636"/>
      <c r="DC46" s="637"/>
      <c r="DD46" s="630">
        <v>689503</v>
      </c>
      <c r="DE46" s="634"/>
      <c r="DF46" s="634"/>
      <c r="DG46" s="634"/>
      <c r="DH46" s="634"/>
      <c r="DI46" s="634"/>
      <c r="DJ46" s="634"/>
      <c r="DK46" s="635"/>
      <c r="DL46" s="631"/>
      <c r="DM46" s="632"/>
      <c r="DN46" s="632"/>
      <c r="DO46" s="632"/>
      <c r="DP46" s="632"/>
      <c r="DQ46" s="632"/>
      <c r="DR46" s="632"/>
      <c r="DS46" s="632"/>
      <c r="DT46" s="632"/>
      <c r="DU46" s="632"/>
      <c r="DV46" s="633"/>
      <c r="DW46" s="601"/>
      <c r="DX46" s="602"/>
      <c r="DY46" s="602"/>
      <c r="DZ46" s="602"/>
      <c r="EA46" s="602"/>
      <c r="EB46" s="602"/>
      <c r="EC46" s="603"/>
    </row>
    <row r="47" spans="2:133" ht="11.25" customHeight="1">
      <c r="B47" s="604" t="s">
        <v>360</v>
      </c>
      <c r="C47" s="604"/>
      <c r="D47" s="604"/>
      <c r="E47" s="604"/>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D47" s="655"/>
      <c r="CE47" s="656"/>
      <c r="CF47" s="605" t="s">
        <v>361</v>
      </c>
      <c r="CG47" s="606"/>
      <c r="CH47" s="606"/>
      <c r="CI47" s="606"/>
      <c r="CJ47" s="606"/>
      <c r="CK47" s="606"/>
      <c r="CL47" s="606"/>
      <c r="CM47" s="606"/>
      <c r="CN47" s="606"/>
      <c r="CO47" s="606"/>
      <c r="CP47" s="606"/>
      <c r="CQ47" s="607"/>
      <c r="CR47" s="624">
        <v>2499906</v>
      </c>
      <c r="CS47" s="625"/>
      <c r="CT47" s="625"/>
      <c r="CU47" s="625"/>
      <c r="CV47" s="625"/>
      <c r="CW47" s="625"/>
      <c r="CX47" s="625"/>
      <c r="CY47" s="626"/>
      <c r="CZ47" s="627">
        <v>4.9000000000000004</v>
      </c>
      <c r="DA47" s="628"/>
      <c r="DB47" s="628"/>
      <c r="DC47" s="629"/>
      <c r="DD47" s="630">
        <v>542818</v>
      </c>
      <c r="DE47" s="625"/>
      <c r="DF47" s="625"/>
      <c r="DG47" s="625"/>
      <c r="DH47" s="625"/>
      <c r="DI47" s="625"/>
      <c r="DJ47" s="625"/>
      <c r="DK47" s="626"/>
      <c r="DL47" s="631"/>
      <c r="DM47" s="632"/>
      <c r="DN47" s="632"/>
      <c r="DO47" s="632"/>
      <c r="DP47" s="632"/>
      <c r="DQ47" s="632"/>
      <c r="DR47" s="632"/>
      <c r="DS47" s="632"/>
      <c r="DT47" s="632"/>
      <c r="DU47" s="632"/>
      <c r="DV47" s="633"/>
      <c r="DW47" s="601"/>
      <c r="DX47" s="602"/>
      <c r="DY47" s="602"/>
      <c r="DZ47" s="602"/>
      <c r="EA47" s="602"/>
      <c r="EB47" s="602"/>
      <c r="EC47" s="603"/>
    </row>
    <row r="48" spans="2:133" ht="11.25">
      <c r="B48" s="604" t="s">
        <v>362</v>
      </c>
      <c r="C48" s="604"/>
      <c r="D48" s="604"/>
      <c r="E48" s="604"/>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D48" s="657"/>
      <c r="CE48" s="658"/>
      <c r="CF48" s="605" t="s">
        <v>363</v>
      </c>
      <c r="CG48" s="606"/>
      <c r="CH48" s="606"/>
      <c r="CI48" s="606"/>
      <c r="CJ48" s="606"/>
      <c r="CK48" s="606"/>
      <c r="CL48" s="606"/>
      <c r="CM48" s="606"/>
      <c r="CN48" s="606"/>
      <c r="CO48" s="606"/>
      <c r="CP48" s="606"/>
      <c r="CQ48" s="607"/>
      <c r="CR48" s="624" t="s">
        <v>129</v>
      </c>
      <c r="CS48" s="634"/>
      <c r="CT48" s="634"/>
      <c r="CU48" s="634"/>
      <c r="CV48" s="634"/>
      <c r="CW48" s="634"/>
      <c r="CX48" s="634"/>
      <c r="CY48" s="635"/>
      <c r="CZ48" s="627" t="s">
        <v>129</v>
      </c>
      <c r="DA48" s="636"/>
      <c r="DB48" s="636"/>
      <c r="DC48" s="637"/>
      <c r="DD48" s="630" t="s">
        <v>129</v>
      </c>
      <c r="DE48" s="634"/>
      <c r="DF48" s="634"/>
      <c r="DG48" s="634"/>
      <c r="DH48" s="634"/>
      <c r="DI48" s="634"/>
      <c r="DJ48" s="634"/>
      <c r="DK48" s="635"/>
      <c r="DL48" s="631"/>
      <c r="DM48" s="632"/>
      <c r="DN48" s="632"/>
      <c r="DO48" s="632"/>
      <c r="DP48" s="632"/>
      <c r="DQ48" s="632"/>
      <c r="DR48" s="632"/>
      <c r="DS48" s="632"/>
      <c r="DT48" s="632"/>
      <c r="DU48" s="632"/>
      <c r="DV48" s="633"/>
      <c r="DW48" s="601"/>
      <c r="DX48" s="602"/>
      <c r="DY48" s="602"/>
      <c r="DZ48" s="602"/>
      <c r="EA48" s="602"/>
      <c r="EB48" s="602"/>
      <c r="EC48" s="603"/>
    </row>
    <row r="49" spans="2:133" ht="11.25" customHeight="1">
      <c r="B49" s="358"/>
      <c r="CD49" s="608" t="s">
        <v>364</v>
      </c>
      <c r="CE49" s="609"/>
      <c r="CF49" s="609"/>
      <c r="CG49" s="609"/>
      <c r="CH49" s="609"/>
      <c r="CI49" s="609"/>
      <c r="CJ49" s="609"/>
      <c r="CK49" s="609"/>
      <c r="CL49" s="609"/>
      <c r="CM49" s="609"/>
      <c r="CN49" s="609"/>
      <c r="CO49" s="609"/>
      <c r="CP49" s="609"/>
      <c r="CQ49" s="610"/>
      <c r="CR49" s="611">
        <v>50926348</v>
      </c>
      <c r="CS49" s="612"/>
      <c r="CT49" s="612"/>
      <c r="CU49" s="612"/>
      <c r="CV49" s="612"/>
      <c r="CW49" s="612"/>
      <c r="CX49" s="612"/>
      <c r="CY49" s="613"/>
      <c r="CZ49" s="614">
        <v>100</v>
      </c>
      <c r="DA49" s="615"/>
      <c r="DB49" s="615"/>
      <c r="DC49" s="616"/>
      <c r="DD49" s="617">
        <v>31627588</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row r="50" spans="2:133" ht="11.25" hidden="1">
      <c r="B50" s="358"/>
    </row>
  </sheetData>
  <sheetProtection algorithmName="SHA-512" hashValue="cnZe60X8b903WcxgxQpsvcxv0CTb1jkywPk0ZRlx1bcHERQwprJwB3R0biXz/7TXPla2P00fnoPTGkN8HLhHxg==" saltValue="fKgEguo+Z0VprrCc1M49h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BO10:BR10"/>
    <mergeCell ref="BS10:CB10"/>
    <mergeCell ref="CD9:CQ9"/>
    <mergeCell ref="CR9:CY9"/>
    <mergeCell ref="CZ9:DC9"/>
    <mergeCell ref="DD9:DP9"/>
    <mergeCell ref="CD10:CQ10"/>
    <mergeCell ref="CR10:CY10"/>
    <mergeCell ref="CZ10:DC10"/>
    <mergeCell ref="DD10:DP10"/>
    <mergeCell ref="DQ9:EC9"/>
    <mergeCell ref="DQ10:EC10"/>
    <mergeCell ref="B11:Q11"/>
    <mergeCell ref="R11:Y11"/>
    <mergeCell ref="Z11:AC11"/>
    <mergeCell ref="AD11:AK11"/>
    <mergeCell ref="AL11:AO11"/>
    <mergeCell ref="CZ11:DC11"/>
    <mergeCell ref="DD11:DP11"/>
    <mergeCell ref="DQ11:EC11"/>
    <mergeCell ref="CR11:CY11"/>
    <mergeCell ref="AP11:BF11"/>
    <mergeCell ref="BG11:BN11"/>
    <mergeCell ref="BO11:BR11"/>
    <mergeCell ref="BS11:CB11"/>
    <mergeCell ref="CD11:CQ11"/>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BO13:BR13"/>
    <mergeCell ref="BS13:CB13"/>
    <mergeCell ref="CD12:CQ12"/>
    <mergeCell ref="CR12:CY12"/>
    <mergeCell ref="CZ12:DC12"/>
    <mergeCell ref="DD12:DP12"/>
    <mergeCell ref="CD13:CQ13"/>
    <mergeCell ref="CR13:CY13"/>
    <mergeCell ref="CZ13:DC13"/>
    <mergeCell ref="DD13:DP13"/>
    <mergeCell ref="DQ12:EC12"/>
    <mergeCell ref="DQ13:EC13"/>
    <mergeCell ref="B14:Q14"/>
    <mergeCell ref="R14:Y14"/>
    <mergeCell ref="Z14:AC14"/>
    <mergeCell ref="AD14:AK14"/>
    <mergeCell ref="AL14:AO14"/>
    <mergeCell ref="CZ14:DC14"/>
    <mergeCell ref="DD14:DP14"/>
    <mergeCell ref="DQ14:EC14"/>
    <mergeCell ref="CR14:CY14"/>
    <mergeCell ref="AP14:BF14"/>
    <mergeCell ref="BG14:BN14"/>
    <mergeCell ref="BO14:BR14"/>
    <mergeCell ref="BS14:CB14"/>
    <mergeCell ref="CD14:CQ14"/>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BO16:BR16"/>
    <mergeCell ref="BS16:CB16"/>
    <mergeCell ref="CD15:CQ15"/>
    <mergeCell ref="CR15:CY15"/>
    <mergeCell ref="CZ15:DC15"/>
    <mergeCell ref="DD15:DP15"/>
    <mergeCell ref="CD16:CQ16"/>
    <mergeCell ref="CR16:CY16"/>
    <mergeCell ref="CZ16:DC16"/>
    <mergeCell ref="DD16:DP16"/>
    <mergeCell ref="DQ15:EC15"/>
    <mergeCell ref="DQ16:EC16"/>
    <mergeCell ref="B17:Q17"/>
    <mergeCell ref="R17:Y17"/>
    <mergeCell ref="Z17:AC17"/>
    <mergeCell ref="AD17:AK17"/>
    <mergeCell ref="AL17:AO17"/>
    <mergeCell ref="CZ17:DC17"/>
    <mergeCell ref="DD17:DP17"/>
    <mergeCell ref="DQ17:EC17"/>
    <mergeCell ref="CR17:CY17"/>
    <mergeCell ref="AP17:BF17"/>
    <mergeCell ref="BG17:BN17"/>
    <mergeCell ref="BO17:BR17"/>
    <mergeCell ref="BS17:CB17"/>
    <mergeCell ref="CD17:CQ17"/>
    <mergeCell ref="BO19:BR19"/>
    <mergeCell ref="BS19:CB19"/>
    <mergeCell ref="DD21:DP21"/>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CD18:CQ18"/>
    <mergeCell ref="CR18:CY18"/>
    <mergeCell ref="CZ18:DC18"/>
    <mergeCell ref="DD18:DP18"/>
    <mergeCell ref="CD19:CQ19"/>
    <mergeCell ref="CR19:CY19"/>
    <mergeCell ref="CZ19:DC19"/>
    <mergeCell ref="DD19:DP19"/>
    <mergeCell ref="DQ18:EC18"/>
    <mergeCell ref="DQ19:EC19"/>
    <mergeCell ref="B21:Q21"/>
    <mergeCell ref="R21:Y21"/>
    <mergeCell ref="Z21:AC21"/>
    <mergeCell ref="AD21:AK21"/>
    <mergeCell ref="AL21:AO21"/>
    <mergeCell ref="AP21:BF21"/>
    <mergeCell ref="B20:Q20"/>
    <mergeCell ref="R20:Y20"/>
    <mergeCell ref="Z20:AC20"/>
    <mergeCell ref="AD20:AK20"/>
    <mergeCell ref="AL20:AO20"/>
    <mergeCell ref="DL24:DV24"/>
    <mergeCell ref="CD25:CQ25"/>
    <mergeCell ref="BO25:BR25"/>
    <mergeCell ref="BO24:BR24"/>
    <mergeCell ref="BS24:CB24"/>
    <mergeCell ref="BS25:CB25"/>
    <mergeCell ref="BG21:BN21"/>
    <mergeCell ref="AP20:BF20"/>
    <mergeCell ref="BG20:BN20"/>
    <mergeCell ref="BO20:BR20"/>
    <mergeCell ref="BS20:CB20"/>
    <mergeCell ref="CD20:CQ20"/>
    <mergeCell ref="AP22:BF22"/>
    <mergeCell ref="CZ20:DC20"/>
    <mergeCell ref="DD20:DP20"/>
    <mergeCell ref="DQ20:EC20"/>
    <mergeCell ref="CR20:CY20"/>
    <mergeCell ref="DQ21:EC21"/>
    <mergeCell ref="BO21:BR21"/>
    <mergeCell ref="BS21:CB21"/>
    <mergeCell ref="CD21:CQ21"/>
    <mergeCell ref="CR21:CY21"/>
    <mergeCell ref="CZ21:DC21"/>
    <mergeCell ref="DW23:EC23"/>
    <mergeCell ref="CD22:EC22"/>
    <mergeCell ref="B23:Q23"/>
    <mergeCell ref="R23:Y23"/>
    <mergeCell ref="Z23:AC23"/>
    <mergeCell ref="AD23:AK23"/>
    <mergeCell ref="AL23:AO23"/>
    <mergeCell ref="AP23:BF23"/>
    <mergeCell ref="CD23:CQ23"/>
    <mergeCell ref="CR23:CY23"/>
    <mergeCell ref="CZ23:DC23"/>
    <mergeCell ref="DD23:DK23"/>
    <mergeCell ref="DL23:DV23"/>
    <mergeCell ref="BS23:CB23"/>
    <mergeCell ref="BG23:BN23"/>
    <mergeCell ref="BO23:BR23"/>
    <mergeCell ref="BG22:BN22"/>
    <mergeCell ref="BO22:BR22"/>
    <mergeCell ref="BS22:CB22"/>
    <mergeCell ref="B22:Q22"/>
    <mergeCell ref="R22:Y22"/>
    <mergeCell ref="Z22:AC22"/>
    <mergeCell ref="AD22:AK22"/>
    <mergeCell ref="AL22:AO22"/>
    <mergeCell ref="DW24:EC24"/>
    <mergeCell ref="B25:Q25"/>
    <mergeCell ref="R25:Y25"/>
    <mergeCell ref="Z25:AC25"/>
    <mergeCell ref="AD25:AK25"/>
    <mergeCell ref="AL25:AO25"/>
    <mergeCell ref="AP25:BF25"/>
    <mergeCell ref="BG25:BN25"/>
    <mergeCell ref="BG24:BN24"/>
    <mergeCell ref="DD24:DK24"/>
    <mergeCell ref="CD24:CQ24"/>
    <mergeCell ref="CR24:CY24"/>
    <mergeCell ref="CZ24:DC24"/>
    <mergeCell ref="B24:Q24"/>
    <mergeCell ref="R24:Y24"/>
    <mergeCell ref="Z24:AC24"/>
    <mergeCell ref="AD24:AK24"/>
    <mergeCell ref="DL25:DV25"/>
    <mergeCell ref="DW25:EC25"/>
    <mergeCell ref="CR25:CY25"/>
    <mergeCell ref="CZ25:DC25"/>
    <mergeCell ref="DD25:DK25"/>
    <mergeCell ref="AP24:BF24"/>
    <mergeCell ref="AL24:AO24"/>
    <mergeCell ref="DW27:EC27"/>
    <mergeCell ref="DW26:EC26"/>
    <mergeCell ref="B27:Q27"/>
    <mergeCell ref="R27:Y27"/>
    <mergeCell ref="Z27:AC27"/>
    <mergeCell ref="AD27:AK27"/>
    <mergeCell ref="AL27:AO27"/>
    <mergeCell ref="AP27:BF27"/>
    <mergeCell ref="BG27:BN27"/>
    <mergeCell ref="DL26:DV26"/>
    <mergeCell ref="B26:Q26"/>
    <mergeCell ref="R26:Y26"/>
    <mergeCell ref="Z26:AC26"/>
    <mergeCell ref="AD26:AK26"/>
    <mergeCell ref="AL26:AO26"/>
    <mergeCell ref="AP26:BF26"/>
    <mergeCell ref="BO27:BR27"/>
    <mergeCell ref="BS27:CB27"/>
    <mergeCell ref="BS26:CB26"/>
    <mergeCell ref="CD26:CQ26"/>
    <mergeCell ref="CR26:CY26"/>
    <mergeCell ref="CZ26:DC26"/>
    <mergeCell ref="DL27:DV27"/>
    <mergeCell ref="BG26:BN26"/>
    <mergeCell ref="BO26:BR26"/>
    <mergeCell ref="CD28:CQ28"/>
    <mergeCell ref="CR28:CY28"/>
    <mergeCell ref="CZ28:DC28"/>
    <mergeCell ref="DD28:DK28"/>
    <mergeCell ref="DL28:DV28"/>
    <mergeCell ref="CD27:CQ27"/>
    <mergeCell ref="CR27:CY27"/>
    <mergeCell ref="CZ27:DC27"/>
    <mergeCell ref="DD27:DK27"/>
    <mergeCell ref="DD26:DK26"/>
    <mergeCell ref="DW28:EC28"/>
    <mergeCell ref="B29:Q29"/>
    <mergeCell ref="R29:Y29"/>
    <mergeCell ref="Z29:AC29"/>
    <mergeCell ref="AD29:AK29"/>
    <mergeCell ref="AL29:AO29"/>
    <mergeCell ref="AP29:BF29"/>
    <mergeCell ref="BG29:BN29"/>
    <mergeCell ref="B28:Q28"/>
    <mergeCell ref="R28:Y28"/>
    <mergeCell ref="Z28:AC28"/>
    <mergeCell ref="AD28:AK28"/>
    <mergeCell ref="AL28:AO28"/>
    <mergeCell ref="AP28:BF28"/>
    <mergeCell ref="BG28:BN28"/>
    <mergeCell ref="BO28:BR28"/>
    <mergeCell ref="BS28:CB28"/>
    <mergeCell ref="DD29:DK29"/>
    <mergeCell ref="DL29:DV29"/>
    <mergeCell ref="DW29:EC29"/>
    <mergeCell ref="CD29:CE32"/>
    <mergeCell ref="CF29:CQ29"/>
    <mergeCell ref="CR29:CY29"/>
    <mergeCell ref="CZ29:DC29"/>
    <mergeCell ref="B30:Q30"/>
    <mergeCell ref="R30:Y30"/>
    <mergeCell ref="Z30:AC30"/>
    <mergeCell ref="AD30:AK30"/>
    <mergeCell ref="AL30:AO30"/>
    <mergeCell ref="AP30:BF30"/>
    <mergeCell ref="BG30:BQ30"/>
    <mergeCell ref="BO29:BR29"/>
    <mergeCell ref="BS29:CB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AD31:AK31"/>
    <mergeCell ref="AL31:AO31"/>
    <mergeCell ref="AP31:AS33"/>
    <mergeCell ref="AT31:AT33"/>
    <mergeCell ref="CR31:CY31"/>
    <mergeCell ref="AX32:BF32"/>
    <mergeCell ref="BG32:BL32"/>
    <mergeCell ref="BM32:BQ32"/>
    <mergeCell ref="BR32:BW32"/>
    <mergeCell ref="BX33:CB33"/>
    <mergeCell ref="BX32:CB32"/>
    <mergeCell ref="CF32:CQ32"/>
    <mergeCell ref="AX31:BF31"/>
    <mergeCell ref="BG31:BL31"/>
    <mergeCell ref="BM31:BQ31"/>
    <mergeCell ref="BR31:BW31"/>
    <mergeCell ref="BX31:CB31"/>
    <mergeCell ref="CF31:CQ31"/>
    <mergeCell ref="CR32:CY32"/>
    <mergeCell ref="B32:Q32"/>
    <mergeCell ref="R32:Y32"/>
    <mergeCell ref="Z32:AC32"/>
    <mergeCell ref="AD32:AK32"/>
    <mergeCell ref="AL32:AO32"/>
    <mergeCell ref="DW34:EC34"/>
    <mergeCell ref="CR33:CY33"/>
    <mergeCell ref="CZ33:DC33"/>
    <mergeCell ref="DD33:DK33"/>
    <mergeCell ref="DL33:DV33"/>
    <mergeCell ref="DW32:EC32"/>
    <mergeCell ref="CZ32:DC32"/>
    <mergeCell ref="DD32:DK32"/>
    <mergeCell ref="DL32:DV32"/>
    <mergeCell ref="DW33:EC33"/>
    <mergeCell ref="CZ34:DC34"/>
    <mergeCell ref="DD34:DK34"/>
    <mergeCell ref="DL34:DV34"/>
    <mergeCell ref="CD33:CQ33"/>
    <mergeCell ref="B33:Q33"/>
    <mergeCell ref="R33:Y33"/>
    <mergeCell ref="Z33:AC33"/>
    <mergeCell ref="AD33:AK33"/>
    <mergeCell ref="AL33:AO33"/>
    <mergeCell ref="B35:Q35"/>
    <mergeCell ref="R35:Y35"/>
    <mergeCell ref="B34:Q34"/>
    <mergeCell ref="R34:Y34"/>
    <mergeCell ref="Z34:AC34"/>
    <mergeCell ref="AD34:AK34"/>
    <mergeCell ref="AL34:AO34"/>
    <mergeCell ref="AX33:BF33"/>
    <mergeCell ref="BG33:BL33"/>
    <mergeCell ref="BM33:BQ33"/>
    <mergeCell ref="BR33:BW33"/>
    <mergeCell ref="DL35:DV35"/>
    <mergeCell ref="CD35:CQ35"/>
    <mergeCell ref="CR35:CY35"/>
    <mergeCell ref="CZ35:DC35"/>
    <mergeCell ref="DD35:DK35"/>
    <mergeCell ref="AD35:AK35"/>
    <mergeCell ref="AL35:AO35"/>
    <mergeCell ref="AQ35:BF35"/>
    <mergeCell ref="CD34:CQ34"/>
    <mergeCell ref="CR34:CY34"/>
    <mergeCell ref="R38:Y38"/>
    <mergeCell ref="Z38:AC38"/>
    <mergeCell ref="AD38:AK38"/>
    <mergeCell ref="AL38:AO38"/>
    <mergeCell ref="BV36:CB36"/>
    <mergeCell ref="DW36:EC36"/>
    <mergeCell ref="AQ38:AY38"/>
    <mergeCell ref="AZ38:BF38"/>
    <mergeCell ref="BG38:BU38"/>
    <mergeCell ref="BV38:CB38"/>
    <mergeCell ref="CD38:CQ38"/>
    <mergeCell ref="CR38:CY38"/>
    <mergeCell ref="CZ38:DC38"/>
    <mergeCell ref="DD38:DK38"/>
    <mergeCell ref="AZ36:BF36"/>
    <mergeCell ref="BG36:BU36"/>
    <mergeCell ref="CD36:CQ36"/>
    <mergeCell ref="CR36:CY36"/>
    <mergeCell ref="CZ36:DC36"/>
    <mergeCell ref="DD36:DK36"/>
    <mergeCell ref="DL36:DV36"/>
    <mergeCell ref="DW35:EC35"/>
    <mergeCell ref="B36:Q36"/>
    <mergeCell ref="R36:Y36"/>
    <mergeCell ref="Z36:AC36"/>
    <mergeCell ref="AD36:AK36"/>
    <mergeCell ref="AL36:AO36"/>
    <mergeCell ref="AQ36:AY36"/>
    <mergeCell ref="CR37:CY37"/>
    <mergeCell ref="CZ37:DC37"/>
    <mergeCell ref="B37:Q37"/>
    <mergeCell ref="R37:Y37"/>
    <mergeCell ref="Z37:AC37"/>
    <mergeCell ref="AD37:AK37"/>
    <mergeCell ref="AL37:AO37"/>
    <mergeCell ref="AQ37:AY37"/>
    <mergeCell ref="AZ37:BF37"/>
    <mergeCell ref="BG37:BU37"/>
    <mergeCell ref="BV37:CB37"/>
    <mergeCell ref="CD37:CQ37"/>
    <mergeCell ref="DD37:DK37"/>
    <mergeCell ref="DL37:DV37"/>
    <mergeCell ref="DW37:EC37"/>
    <mergeCell ref="BG35:CB35"/>
    <mergeCell ref="Z35:AC35"/>
    <mergeCell ref="DW39:EC39"/>
    <mergeCell ref="B40:Q40"/>
    <mergeCell ref="R40:Y40"/>
    <mergeCell ref="Z40:AC40"/>
    <mergeCell ref="AD40:AK40"/>
    <mergeCell ref="AL40:AO40"/>
    <mergeCell ref="AQ40:AY40"/>
    <mergeCell ref="DL38:DV38"/>
    <mergeCell ref="DW38:EC38"/>
    <mergeCell ref="B39:Q39"/>
    <mergeCell ref="R39:Y39"/>
    <mergeCell ref="Z39:AC39"/>
    <mergeCell ref="AD39:AK39"/>
    <mergeCell ref="AL39:AO39"/>
    <mergeCell ref="AQ39:AY39"/>
    <mergeCell ref="AZ39:BF39"/>
    <mergeCell ref="BG39:BU39"/>
    <mergeCell ref="CZ39:DC39"/>
    <mergeCell ref="DD39:DK39"/>
    <mergeCell ref="DL39:DV39"/>
    <mergeCell ref="BV39:CB39"/>
    <mergeCell ref="CD39:CQ39"/>
    <mergeCell ref="CR39:CY39"/>
    <mergeCell ref="B38:Q38"/>
    <mergeCell ref="DW41:EC41"/>
    <mergeCell ref="DW40:EC40"/>
    <mergeCell ref="B41:Q41"/>
    <mergeCell ref="R41:Y41"/>
    <mergeCell ref="Z41:AC41"/>
    <mergeCell ref="AD41:AK41"/>
    <mergeCell ref="AL41:AO41"/>
    <mergeCell ref="AZ40:BF40"/>
    <mergeCell ref="BG40:BK42"/>
    <mergeCell ref="BM40:BU40"/>
    <mergeCell ref="CR40:CY40"/>
    <mergeCell ref="BV42:CB42"/>
    <mergeCell ref="CD42:CQ42"/>
    <mergeCell ref="CR42:CY42"/>
    <mergeCell ref="CZ40:DC40"/>
    <mergeCell ref="DD40:DK40"/>
    <mergeCell ref="DL40:DV40"/>
    <mergeCell ref="Z42:AC42"/>
    <mergeCell ref="AD42:AK42"/>
    <mergeCell ref="AL42:AO42"/>
    <mergeCell ref="AQ42:AY42"/>
    <mergeCell ref="CD41:CQ41"/>
    <mergeCell ref="CR41:CY41"/>
    <mergeCell ref="CZ41:DC41"/>
    <mergeCell ref="AQ41:AY41"/>
    <mergeCell ref="AZ41:BF41"/>
    <mergeCell ref="BM41:BU41"/>
    <mergeCell ref="BV41:CB41"/>
    <mergeCell ref="BV40:CB40"/>
    <mergeCell ref="CD40:CQ40"/>
    <mergeCell ref="DD41:DK41"/>
    <mergeCell ref="DL41:DV41"/>
    <mergeCell ref="B44:Q44"/>
    <mergeCell ref="R44:Y44"/>
    <mergeCell ref="Z44:AC44"/>
    <mergeCell ref="AD44:AK44"/>
    <mergeCell ref="AL44:AO44"/>
    <mergeCell ref="CD44:CE48"/>
    <mergeCell ref="DD42:DK42"/>
    <mergeCell ref="DL42:DV42"/>
    <mergeCell ref="DD44:DK44"/>
    <mergeCell ref="DL44:DV44"/>
    <mergeCell ref="B48:CB48"/>
    <mergeCell ref="CR48:CY48"/>
    <mergeCell ref="CZ48:DC48"/>
    <mergeCell ref="DD48:DK48"/>
    <mergeCell ref="DL48:DV48"/>
    <mergeCell ref="CF45:CQ45"/>
    <mergeCell ref="DW44:EC44"/>
    <mergeCell ref="CZ43:DC43"/>
    <mergeCell ref="DD43:DK43"/>
    <mergeCell ref="DL43:DV43"/>
    <mergeCell ref="DW43:EC43"/>
    <mergeCell ref="CZ42:DC42"/>
    <mergeCell ref="B42:Q42"/>
    <mergeCell ref="R42:Y42"/>
    <mergeCell ref="CF44:CQ44"/>
    <mergeCell ref="CR44:CY44"/>
    <mergeCell ref="CZ44:DC44"/>
    <mergeCell ref="DW42:EC42"/>
    <mergeCell ref="B43:Q43"/>
    <mergeCell ref="R43:Y43"/>
    <mergeCell ref="Z43:AC43"/>
    <mergeCell ref="AD43:AK43"/>
    <mergeCell ref="AL43:AO43"/>
    <mergeCell ref="CD43:CQ43"/>
    <mergeCell ref="CR43:CY43"/>
    <mergeCell ref="AZ42:BF42"/>
    <mergeCell ref="BM42:BU42"/>
    <mergeCell ref="CR45:CY45"/>
    <mergeCell ref="CZ45:DC45"/>
    <mergeCell ref="DD45:DK45"/>
    <mergeCell ref="DL45:DV45"/>
    <mergeCell ref="DW45:EC45"/>
    <mergeCell ref="CF46:CQ46"/>
    <mergeCell ref="CR46:CY46"/>
    <mergeCell ref="CZ46:DC46"/>
    <mergeCell ref="DD46:DK46"/>
    <mergeCell ref="DL46:DV46"/>
    <mergeCell ref="DW46:EC46"/>
    <mergeCell ref="DW48:EC48"/>
    <mergeCell ref="B47:CB47"/>
    <mergeCell ref="CF47:CQ47"/>
    <mergeCell ref="CD49:CQ49"/>
    <mergeCell ref="CR49:CY49"/>
    <mergeCell ref="CZ49:DC49"/>
    <mergeCell ref="DD49:DK49"/>
    <mergeCell ref="DL49:DV49"/>
    <mergeCell ref="DW49:EC49"/>
    <mergeCell ref="CR47:CY47"/>
    <mergeCell ref="CZ47:DC47"/>
    <mergeCell ref="DD47:DK47"/>
    <mergeCell ref="DL47:DV47"/>
    <mergeCell ref="DW47:EC47"/>
    <mergeCell ref="CF48:CQ48"/>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5"/>
  <sheetViews>
    <sheetView zoomScale="70" zoomScaleNormal="25" zoomScaleSheetLayoutView="70" workbookViewId="0"/>
  </sheetViews>
  <sheetFormatPr defaultColWidth="0" defaultRowHeight="13.5" zeroHeight="1"/>
  <cols>
    <col min="1" max="130" width="2.75" style="222" customWidth="1"/>
    <col min="131" max="131" width="1.625" style="222" customWidth="1"/>
    <col min="132" max="16384" width="9" style="222" hidden="1"/>
  </cols>
  <sheetData>
    <row r="1" spans="1:131" ht="11.25" customHeight="1" thickBot="1">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c r="A2" s="1090" t="s">
        <v>365</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091" t="s">
        <v>366</v>
      </c>
      <c r="DK2" s="1092"/>
      <c r="DL2" s="1092"/>
      <c r="DM2" s="1092"/>
      <c r="DN2" s="1092"/>
      <c r="DO2" s="1093"/>
      <c r="DP2" s="219"/>
      <c r="DQ2" s="1091" t="s">
        <v>367</v>
      </c>
      <c r="DR2" s="1092"/>
      <c r="DS2" s="1092"/>
      <c r="DT2" s="1092"/>
      <c r="DU2" s="1092"/>
      <c r="DV2" s="1092"/>
      <c r="DW2" s="1092"/>
      <c r="DX2" s="1092"/>
      <c r="DY2" s="1092"/>
      <c r="DZ2" s="1093"/>
      <c r="EA2" s="221"/>
    </row>
    <row r="3" spans="1:131" ht="11.25" customHeight="1">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c r="A4" s="1059" t="s">
        <v>368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23"/>
      <c r="BA4" s="223"/>
      <c r="BB4" s="223"/>
      <c r="BC4" s="223"/>
      <c r="BD4" s="223"/>
      <c r="BE4" s="224"/>
      <c r="BF4" s="224"/>
      <c r="BG4" s="224"/>
      <c r="BH4" s="224"/>
      <c r="BI4" s="224"/>
      <c r="BJ4" s="224"/>
      <c r="BK4" s="224"/>
      <c r="BL4" s="224"/>
      <c r="BM4" s="224"/>
      <c r="BN4" s="224"/>
      <c r="BO4" s="224"/>
      <c r="BP4" s="224"/>
      <c r="BQ4" s="728" t="s">
        <v>369</v>
      </c>
      <c r="BR4" s="728"/>
      <c r="BS4" s="728"/>
      <c r="BT4" s="728"/>
      <c r="BU4" s="728"/>
      <c r="BV4" s="728"/>
      <c r="BW4" s="728"/>
      <c r="BX4" s="728"/>
      <c r="BY4" s="728"/>
      <c r="BZ4" s="728"/>
      <c r="CA4" s="728"/>
      <c r="CB4" s="728"/>
      <c r="CC4" s="728"/>
      <c r="CD4" s="728"/>
      <c r="CE4" s="728"/>
      <c r="CF4" s="728"/>
      <c r="CG4" s="728"/>
      <c r="CH4" s="728"/>
      <c r="CI4" s="728"/>
      <c r="CJ4" s="728"/>
      <c r="CK4" s="728"/>
      <c r="CL4" s="728"/>
      <c r="CM4" s="728"/>
      <c r="CN4" s="728"/>
      <c r="CO4" s="728"/>
      <c r="CP4" s="728"/>
      <c r="CQ4" s="728"/>
      <c r="CR4" s="728"/>
      <c r="CS4" s="728"/>
      <c r="CT4" s="728"/>
      <c r="CU4" s="728"/>
      <c r="CV4" s="728"/>
      <c r="CW4" s="728"/>
      <c r="CX4" s="728"/>
      <c r="CY4" s="728"/>
      <c r="CZ4" s="728"/>
      <c r="DA4" s="728"/>
      <c r="DB4" s="728"/>
      <c r="DC4" s="728"/>
      <c r="DD4" s="728"/>
      <c r="DE4" s="728"/>
      <c r="DF4" s="728"/>
      <c r="DG4" s="728"/>
      <c r="DH4" s="728"/>
      <c r="DI4" s="728"/>
      <c r="DJ4" s="728"/>
      <c r="DK4" s="728"/>
      <c r="DL4" s="728"/>
      <c r="DM4" s="728"/>
      <c r="DN4" s="728"/>
      <c r="DO4" s="728"/>
      <c r="DP4" s="728"/>
      <c r="DQ4" s="728"/>
      <c r="DR4" s="728"/>
      <c r="DS4" s="728"/>
      <c r="DT4" s="728"/>
      <c r="DU4" s="728"/>
      <c r="DV4" s="728"/>
      <c r="DW4" s="728"/>
      <c r="DX4" s="728"/>
      <c r="DY4" s="728"/>
      <c r="DZ4" s="728"/>
      <c r="EA4" s="225"/>
    </row>
    <row r="5" spans="1:131" s="226" customFormat="1" ht="26.25" customHeight="1">
      <c r="A5" s="995" t="s">
        <v>370</v>
      </c>
      <c r="B5" s="996"/>
      <c r="C5" s="996"/>
      <c r="D5" s="996"/>
      <c r="E5" s="996"/>
      <c r="F5" s="996"/>
      <c r="G5" s="996"/>
      <c r="H5" s="996"/>
      <c r="I5" s="996"/>
      <c r="J5" s="996"/>
      <c r="K5" s="996"/>
      <c r="L5" s="996"/>
      <c r="M5" s="996"/>
      <c r="N5" s="996"/>
      <c r="O5" s="996"/>
      <c r="P5" s="997"/>
      <c r="Q5" s="1001" t="s">
        <v>371</v>
      </c>
      <c r="R5" s="1002"/>
      <c r="S5" s="1002"/>
      <c r="T5" s="1002"/>
      <c r="U5" s="1003"/>
      <c r="V5" s="1001" t="s">
        <v>372</v>
      </c>
      <c r="W5" s="1002"/>
      <c r="X5" s="1002"/>
      <c r="Y5" s="1002"/>
      <c r="Z5" s="1003"/>
      <c r="AA5" s="1001" t="s">
        <v>373</v>
      </c>
      <c r="AB5" s="1002"/>
      <c r="AC5" s="1002"/>
      <c r="AD5" s="1002"/>
      <c r="AE5" s="1002"/>
      <c r="AF5" s="1094" t="s">
        <v>374</v>
      </c>
      <c r="AG5" s="1002"/>
      <c r="AH5" s="1002"/>
      <c r="AI5" s="1002"/>
      <c r="AJ5" s="1015"/>
      <c r="AK5" s="1002" t="s">
        <v>375</v>
      </c>
      <c r="AL5" s="1002"/>
      <c r="AM5" s="1002"/>
      <c r="AN5" s="1002"/>
      <c r="AO5" s="1003"/>
      <c r="AP5" s="1001" t="s">
        <v>376</v>
      </c>
      <c r="AQ5" s="1002"/>
      <c r="AR5" s="1002"/>
      <c r="AS5" s="1002"/>
      <c r="AT5" s="1003"/>
      <c r="AU5" s="1001" t="s">
        <v>377</v>
      </c>
      <c r="AV5" s="1002"/>
      <c r="AW5" s="1002"/>
      <c r="AX5" s="1002"/>
      <c r="AY5" s="1015"/>
      <c r="AZ5" s="223"/>
      <c r="BA5" s="223"/>
      <c r="BB5" s="223"/>
      <c r="BC5" s="223"/>
      <c r="BD5" s="223"/>
      <c r="BE5" s="224"/>
      <c r="BF5" s="224"/>
      <c r="BG5" s="224"/>
      <c r="BH5" s="224"/>
      <c r="BI5" s="224"/>
      <c r="BJ5" s="224"/>
      <c r="BK5" s="224"/>
      <c r="BL5" s="224"/>
      <c r="BM5" s="224"/>
      <c r="BN5" s="224"/>
      <c r="BO5" s="224"/>
      <c r="BP5" s="224"/>
      <c r="BQ5" s="995" t="s">
        <v>378</v>
      </c>
      <c r="BR5" s="996"/>
      <c r="BS5" s="996"/>
      <c r="BT5" s="996"/>
      <c r="BU5" s="996"/>
      <c r="BV5" s="996"/>
      <c r="BW5" s="996"/>
      <c r="BX5" s="996"/>
      <c r="BY5" s="996"/>
      <c r="BZ5" s="996"/>
      <c r="CA5" s="996"/>
      <c r="CB5" s="996"/>
      <c r="CC5" s="996"/>
      <c r="CD5" s="996"/>
      <c r="CE5" s="996"/>
      <c r="CF5" s="996"/>
      <c r="CG5" s="997"/>
      <c r="CH5" s="1001" t="s">
        <v>379</v>
      </c>
      <c r="CI5" s="1002"/>
      <c r="CJ5" s="1002"/>
      <c r="CK5" s="1002"/>
      <c r="CL5" s="1003"/>
      <c r="CM5" s="1001" t="s">
        <v>380</v>
      </c>
      <c r="CN5" s="1002"/>
      <c r="CO5" s="1002"/>
      <c r="CP5" s="1002"/>
      <c r="CQ5" s="1003"/>
      <c r="CR5" s="1001" t="s">
        <v>381</v>
      </c>
      <c r="CS5" s="1002"/>
      <c r="CT5" s="1002"/>
      <c r="CU5" s="1002"/>
      <c r="CV5" s="1003"/>
      <c r="CW5" s="1001" t="s">
        <v>382</v>
      </c>
      <c r="CX5" s="1002"/>
      <c r="CY5" s="1002"/>
      <c r="CZ5" s="1002"/>
      <c r="DA5" s="1003"/>
      <c r="DB5" s="1001" t="s">
        <v>383</v>
      </c>
      <c r="DC5" s="1002"/>
      <c r="DD5" s="1002"/>
      <c r="DE5" s="1002"/>
      <c r="DF5" s="1003"/>
      <c r="DG5" s="1084" t="s">
        <v>384</v>
      </c>
      <c r="DH5" s="1085"/>
      <c r="DI5" s="1085"/>
      <c r="DJ5" s="1085"/>
      <c r="DK5" s="1086"/>
      <c r="DL5" s="1084" t="s">
        <v>385</v>
      </c>
      <c r="DM5" s="1085"/>
      <c r="DN5" s="1085"/>
      <c r="DO5" s="1085"/>
      <c r="DP5" s="1086"/>
      <c r="DQ5" s="1001" t="s">
        <v>386</v>
      </c>
      <c r="DR5" s="1002"/>
      <c r="DS5" s="1002"/>
      <c r="DT5" s="1002"/>
      <c r="DU5" s="1003"/>
      <c r="DV5" s="1001" t="s">
        <v>377</v>
      </c>
      <c r="DW5" s="1002"/>
      <c r="DX5" s="1002"/>
      <c r="DY5" s="1002"/>
      <c r="DZ5" s="1015"/>
      <c r="EA5" s="225"/>
    </row>
    <row r="6" spans="1:131" s="226" customFormat="1" ht="26.25" customHeight="1" thickBot="1">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23"/>
      <c r="BA6" s="223"/>
      <c r="BB6" s="223"/>
      <c r="BC6" s="223"/>
      <c r="BD6" s="223"/>
      <c r="BE6" s="224"/>
      <c r="BF6" s="224"/>
      <c r="BG6" s="224"/>
      <c r="BH6" s="224"/>
      <c r="BI6" s="224"/>
      <c r="BJ6" s="224"/>
      <c r="BK6" s="224"/>
      <c r="BL6" s="224"/>
      <c r="BM6" s="224"/>
      <c r="BN6" s="224"/>
      <c r="BO6" s="224"/>
      <c r="BP6" s="224"/>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25"/>
    </row>
    <row r="7" spans="1:131" s="226" customFormat="1" ht="26.25" customHeight="1" thickTop="1">
      <c r="A7" s="227">
        <v>1</v>
      </c>
      <c r="B7" s="1047" t="s">
        <v>387</v>
      </c>
      <c r="C7" s="1048"/>
      <c r="D7" s="1048"/>
      <c r="E7" s="1048"/>
      <c r="F7" s="1048"/>
      <c r="G7" s="1048"/>
      <c r="H7" s="1048"/>
      <c r="I7" s="1048"/>
      <c r="J7" s="1048"/>
      <c r="K7" s="1048"/>
      <c r="L7" s="1048"/>
      <c r="M7" s="1048"/>
      <c r="N7" s="1048"/>
      <c r="O7" s="1048"/>
      <c r="P7" s="1049"/>
      <c r="Q7" s="1102">
        <v>54734</v>
      </c>
      <c r="R7" s="1103"/>
      <c r="S7" s="1103"/>
      <c r="T7" s="1103"/>
      <c r="U7" s="1103"/>
      <c r="V7" s="1103">
        <v>51346</v>
      </c>
      <c r="W7" s="1103"/>
      <c r="X7" s="1103"/>
      <c r="Y7" s="1103"/>
      <c r="Z7" s="1103"/>
      <c r="AA7" s="1103">
        <v>3388</v>
      </c>
      <c r="AB7" s="1103"/>
      <c r="AC7" s="1103"/>
      <c r="AD7" s="1103"/>
      <c r="AE7" s="1104"/>
      <c r="AF7" s="1105">
        <v>2353</v>
      </c>
      <c r="AG7" s="1106"/>
      <c r="AH7" s="1106"/>
      <c r="AI7" s="1106"/>
      <c r="AJ7" s="1107"/>
      <c r="AK7" s="1108">
        <v>283</v>
      </c>
      <c r="AL7" s="1109"/>
      <c r="AM7" s="1109"/>
      <c r="AN7" s="1109"/>
      <c r="AO7" s="1109"/>
      <c r="AP7" s="1109">
        <v>32980</v>
      </c>
      <c r="AQ7" s="1109"/>
      <c r="AR7" s="1109"/>
      <c r="AS7" s="1109"/>
      <c r="AT7" s="1109"/>
      <c r="AU7" s="1110"/>
      <c r="AV7" s="1110"/>
      <c r="AW7" s="1110"/>
      <c r="AX7" s="1110"/>
      <c r="AY7" s="1111"/>
      <c r="AZ7" s="223"/>
      <c r="BA7" s="223"/>
      <c r="BB7" s="223"/>
      <c r="BC7" s="223"/>
      <c r="BD7" s="223"/>
      <c r="BE7" s="224"/>
      <c r="BF7" s="224"/>
      <c r="BG7" s="224"/>
      <c r="BH7" s="224"/>
      <c r="BI7" s="224"/>
      <c r="BJ7" s="224"/>
      <c r="BK7" s="224"/>
      <c r="BL7" s="224"/>
      <c r="BM7" s="224"/>
      <c r="BN7" s="224"/>
      <c r="BO7" s="224"/>
      <c r="BP7" s="224"/>
      <c r="BQ7" s="227">
        <v>1</v>
      </c>
      <c r="BR7" s="228"/>
      <c r="BS7" s="1099" t="s">
        <v>597</v>
      </c>
      <c r="BT7" s="1100"/>
      <c r="BU7" s="1100"/>
      <c r="BV7" s="1100"/>
      <c r="BW7" s="1100"/>
      <c r="BX7" s="1100"/>
      <c r="BY7" s="1100"/>
      <c r="BZ7" s="1100"/>
      <c r="CA7" s="1100"/>
      <c r="CB7" s="1100"/>
      <c r="CC7" s="1100"/>
      <c r="CD7" s="1100"/>
      <c r="CE7" s="1100"/>
      <c r="CF7" s="1100"/>
      <c r="CG7" s="1112"/>
      <c r="CH7" s="1096">
        <v>9</v>
      </c>
      <c r="CI7" s="1097"/>
      <c r="CJ7" s="1097"/>
      <c r="CK7" s="1097"/>
      <c r="CL7" s="1098"/>
      <c r="CM7" s="1096">
        <v>262</v>
      </c>
      <c r="CN7" s="1097"/>
      <c r="CO7" s="1097"/>
      <c r="CP7" s="1097"/>
      <c r="CQ7" s="1098"/>
      <c r="CR7" s="1096">
        <v>60</v>
      </c>
      <c r="CS7" s="1097"/>
      <c r="CT7" s="1097"/>
      <c r="CU7" s="1097"/>
      <c r="CV7" s="1098"/>
      <c r="CW7" s="1096" t="s">
        <v>589</v>
      </c>
      <c r="CX7" s="1097"/>
      <c r="CY7" s="1097"/>
      <c r="CZ7" s="1097"/>
      <c r="DA7" s="1098"/>
      <c r="DB7" s="1096" t="s">
        <v>589</v>
      </c>
      <c r="DC7" s="1097"/>
      <c r="DD7" s="1097"/>
      <c r="DE7" s="1097"/>
      <c r="DF7" s="1098"/>
      <c r="DG7" s="1096" t="s">
        <v>589</v>
      </c>
      <c r="DH7" s="1097"/>
      <c r="DI7" s="1097"/>
      <c r="DJ7" s="1097"/>
      <c r="DK7" s="1098"/>
      <c r="DL7" s="1096" t="s">
        <v>589</v>
      </c>
      <c r="DM7" s="1097"/>
      <c r="DN7" s="1097"/>
      <c r="DO7" s="1097"/>
      <c r="DP7" s="1098"/>
      <c r="DQ7" s="1096" t="s">
        <v>589</v>
      </c>
      <c r="DR7" s="1097"/>
      <c r="DS7" s="1097"/>
      <c r="DT7" s="1097"/>
      <c r="DU7" s="1098"/>
      <c r="DV7" s="1099"/>
      <c r="DW7" s="1100"/>
      <c r="DX7" s="1100"/>
      <c r="DY7" s="1100"/>
      <c r="DZ7" s="1101"/>
      <c r="EA7" s="225"/>
    </row>
    <row r="8" spans="1:131" s="226" customFormat="1" ht="26.25" customHeight="1">
      <c r="A8" s="229">
        <v>2</v>
      </c>
      <c r="B8" s="1030" t="s">
        <v>388</v>
      </c>
      <c r="C8" s="1031"/>
      <c r="D8" s="1031"/>
      <c r="E8" s="1031"/>
      <c r="F8" s="1031"/>
      <c r="G8" s="1031"/>
      <c r="H8" s="1031"/>
      <c r="I8" s="1031"/>
      <c r="J8" s="1031"/>
      <c r="K8" s="1031"/>
      <c r="L8" s="1031"/>
      <c r="M8" s="1031"/>
      <c r="N8" s="1031"/>
      <c r="O8" s="1031"/>
      <c r="P8" s="1032"/>
      <c r="Q8" s="1038">
        <v>360</v>
      </c>
      <c r="R8" s="1039"/>
      <c r="S8" s="1039"/>
      <c r="T8" s="1039"/>
      <c r="U8" s="1039"/>
      <c r="V8" s="1039">
        <v>320</v>
      </c>
      <c r="W8" s="1039"/>
      <c r="X8" s="1039"/>
      <c r="Y8" s="1039"/>
      <c r="Z8" s="1039"/>
      <c r="AA8" s="1039">
        <v>40</v>
      </c>
      <c r="AB8" s="1039"/>
      <c r="AC8" s="1039"/>
      <c r="AD8" s="1039"/>
      <c r="AE8" s="1040"/>
      <c r="AF8" s="1035">
        <v>1</v>
      </c>
      <c r="AG8" s="1036"/>
      <c r="AH8" s="1036"/>
      <c r="AI8" s="1036"/>
      <c r="AJ8" s="1037"/>
      <c r="AK8" s="1080" t="s">
        <v>589</v>
      </c>
      <c r="AL8" s="1081"/>
      <c r="AM8" s="1081"/>
      <c r="AN8" s="1081"/>
      <c r="AO8" s="1081"/>
      <c r="AP8" s="1081" t="s">
        <v>589</v>
      </c>
      <c r="AQ8" s="1081"/>
      <c r="AR8" s="1081"/>
      <c r="AS8" s="1081"/>
      <c r="AT8" s="1081"/>
      <c r="AU8" s="1082"/>
      <c r="AV8" s="1082"/>
      <c r="AW8" s="1082"/>
      <c r="AX8" s="1082"/>
      <c r="AY8" s="1083"/>
      <c r="AZ8" s="223"/>
      <c r="BA8" s="223"/>
      <c r="BB8" s="223"/>
      <c r="BC8" s="223"/>
      <c r="BD8" s="223"/>
      <c r="BE8" s="224"/>
      <c r="BF8" s="224"/>
      <c r="BG8" s="224"/>
      <c r="BH8" s="224"/>
      <c r="BI8" s="224"/>
      <c r="BJ8" s="224"/>
      <c r="BK8" s="224"/>
      <c r="BL8" s="224"/>
      <c r="BM8" s="224"/>
      <c r="BN8" s="224"/>
      <c r="BO8" s="224"/>
      <c r="BP8" s="224"/>
      <c r="BQ8" s="229">
        <v>2</v>
      </c>
      <c r="BR8" s="230" t="s">
        <v>599</v>
      </c>
      <c r="BS8" s="992" t="s">
        <v>598</v>
      </c>
      <c r="BT8" s="993"/>
      <c r="BU8" s="993"/>
      <c r="BV8" s="993"/>
      <c r="BW8" s="993"/>
      <c r="BX8" s="993"/>
      <c r="BY8" s="993"/>
      <c r="BZ8" s="993"/>
      <c r="CA8" s="993"/>
      <c r="CB8" s="993"/>
      <c r="CC8" s="993"/>
      <c r="CD8" s="993"/>
      <c r="CE8" s="993"/>
      <c r="CF8" s="993"/>
      <c r="CG8" s="1014"/>
      <c r="CH8" s="989">
        <v>961</v>
      </c>
      <c r="CI8" s="990"/>
      <c r="CJ8" s="990"/>
      <c r="CK8" s="990"/>
      <c r="CL8" s="991"/>
      <c r="CM8" s="989">
        <v>17223</v>
      </c>
      <c r="CN8" s="990"/>
      <c r="CO8" s="990"/>
      <c r="CP8" s="990"/>
      <c r="CQ8" s="991"/>
      <c r="CR8" s="989">
        <v>10</v>
      </c>
      <c r="CS8" s="990"/>
      <c r="CT8" s="990"/>
      <c r="CU8" s="990"/>
      <c r="CV8" s="991"/>
      <c r="CW8" s="989" t="s">
        <v>589</v>
      </c>
      <c r="CX8" s="990"/>
      <c r="CY8" s="990"/>
      <c r="CZ8" s="990"/>
      <c r="DA8" s="991"/>
      <c r="DB8" s="989" t="s">
        <v>589</v>
      </c>
      <c r="DC8" s="990"/>
      <c r="DD8" s="990"/>
      <c r="DE8" s="990"/>
      <c r="DF8" s="991"/>
      <c r="DG8" s="989" t="s">
        <v>589</v>
      </c>
      <c r="DH8" s="990"/>
      <c r="DI8" s="990"/>
      <c r="DJ8" s="990"/>
      <c r="DK8" s="991"/>
      <c r="DL8" s="989">
        <v>1</v>
      </c>
      <c r="DM8" s="990"/>
      <c r="DN8" s="990"/>
      <c r="DO8" s="990"/>
      <c r="DP8" s="991"/>
      <c r="DQ8" s="989" t="s">
        <v>589</v>
      </c>
      <c r="DR8" s="990"/>
      <c r="DS8" s="990"/>
      <c r="DT8" s="990"/>
      <c r="DU8" s="991"/>
      <c r="DV8" s="992"/>
      <c r="DW8" s="993"/>
      <c r="DX8" s="993"/>
      <c r="DY8" s="993"/>
      <c r="DZ8" s="994"/>
      <c r="EA8" s="225"/>
    </row>
    <row r="9" spans="1:131" s="226" customFormat="1" ht="26.25" customHeight="1">
      <c r="A9" s="229">
        <v>3</v>
      </c>
      <c r="B9" s="1030" t="s">
        <v>389</v>
      </c>
      <c r="C9" s="1031"/>
      <c r="D9" s="1031"/>
      <c r="E9" s="1031"/>
      <c r="F9" s="1031"/>
      <c r="G9" s="1031"/>
      <c r="H9" s="1031"/>
      <c r="I9" s="1031"/>
      <c r="J9" s="1031"/>
      <c r="K9" s="1031"/>
      <c r="L9" s="1031"/>
      <c r="M9" s="1031"/>
      <c r="N9" s="1031"/>
      <c r="O9" s="1031"/>
      <c r="P9" s="1032"/>
      <c r="Q9" s="1038">
        <v>15</v>
      </c>
      <c r="R9" s="1039"/>
      <c r="S9" s="1039"/>
      <c r="T9" s="1039"/>
      <c r="U9" s="1039"/>
      <c r="V9" s="1039">
        <v>200</v>
      </c>
      <c r="W9" s="1039"/>
      <c r="X9" s="1039"/>
      <c r="Y9" s="1039"/>
      <c r="Z9" s="1039"/>
      <c r="AA9" s="1039">
        <v>-185</v>
      </c>
      <c r="AB9" s="1039"/>
      <c r="AC9" s="1039"/>
      <c r="AD9" s="1039"/>
      <c r="AE9" s="1040"/>
      <c r="AF9" s="1035">
        <v>-185</v>
      </c>
      <c r="AG9" s="1036"/>
      <c r="AH9" s="1036"/>
      <c r="AI9" s="1036"/>
      <c r="AJ9" s="1037"/>
      <c r="AK9" s="1080" t="s">
        <v>589</v>
      </c>
      <c r="AL9" s="1081"/>
      <c r="AM9" s="1081"/>
      <c r="AN9" s="1081"/>
      <c r="AO9" s="1081"/>
      <c r="AP9" s="1081" t="s">
        <v>589</v>
      </c>
      <c r="AQ9" s="1081"/>
      <c r="AR9" s="1081"/>
      <c r="AS9" s="1081"/>
      <c r="AT9" s="1081"/>
      <c r="AU9" s="1082"/>
      <c r="AV9" s="1082"/>
      <c r="AW9" s="1082"/>
      <c r="AX9" s="1082"/>
      <c r="AY9" s="1083"/>
      <c r="AZ9" s="223"/>
      <c r="BA9" s="223"/>
      <c r="BB9" s="223"/>
      <c r="BC9" s="223"/>
      <c r="BD9" s="223"/>
      <c r="BE9" s="224"/>
      <c r="BF9" s="224"/>
      <c r="BG9" s="224"/>
      <c r="BH9" s="224"/>
      <c r="BI9" s="224"/>
      <c r="BJ9" s="224"/>
      <c r="BK9" s="224"/>
      <c r="BL9" s="224"/>
      <c r="BM9" s="224"/>
      <c r="BN9" s="224"/>
      <c r="BO9" s="224"/>
      <c r="BP9" s="224"/>
      <c r="BQ9" s="229">
        <v>3</v>
      </c>
      <c r="BR9" s="230"/>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25"/>
    </row>
    <row r="10" spans="1:131" s="226" customFormat="1" ht="26.25" customHeight="1">
      <c r="A10" s="229">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23"/>
      <c r="BA10" s="223"/>
      <c r="BB10" s="223"/>
      <c r="BC10" s="223"/>
      <c r="BD10" s="223"/>
      <c r="BE10" s="224"/>
      <c r="BF10" s="224"/>
      <c r="BG10" s="224"/>
      <c r="BH10" s="224"/>
      <c r="BI10" s="224"/>
      <c r="BJ10" s="224"/>
      <c r="BK10" s="224"/>
      <c r="BL10" s="224"/>
      <c r="BM10" s="224"/>
      <c r="BN10" s="224"/>
      <c r="BO10" s="224"/>
      <c r="BP10" s="224"/>
      <c r="BQ10" s="229">
        <v>4</v>
      </c>
      <c r="BR10" s="230"/>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25"/>
    </row>
    <row r="11" spans="1:131" s="226" customFormat="1" ht="26.25" customHeight="1">
      <c r="A11" s="229">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23"/>
      <c r="BA11" s="223"/>
      <c r="BB11" s="223"/>
      <c r="BC11" s="223"/>
      <c r="BD11" s="223"/>
      <c r="BE11" s="224"/>
      <c r="BF11" s="224"/>
      <c r="BG11" s="224"/>
      <c r="BH11" s="224"/>
      <c r="BI11" s="224"/>
      <c r="BJ11" s="224"/>
      <c r="BK11" s="224"/>
      <c r="BL11" s="224"/>
      <c r="BM11" s="224"/>
      <c r="BN11" s="224"/>
      <c r="BO11" s="224"/>
      <c r="BP11" s="224"/>
      <c r="BQ11" s="229">
        <v>5</v>
      </c>
      <c r="BR11" s="230"/>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25"/>
    </row>
    <row r="12" spans="1:131" s="226" customFormat="1" ht="26.25" customHeight="1">
      <c r="A12" s="229">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23"/>
      <c r="BA12" s="223"/>
      <c r="BB12" s="223"/>
      <c r="BC12" s="223"/>
      <c r="BD12" s="223"/>
      <c r="BE12" s="224"/>
      <c r="BF12" s="224"/>
      <c r="BG12" s="224"/>
      <c r="BH12" s="224"/>
      <c r="BI12" s="224"/>
      <c r="BJ12" s="224"/>
      <c r="BK12" s="224"/>
      <c r="BL12" s="224"/>
      <c r="BM12" s="224"/>
      <c r="BN12" s="224"/>
      <c r="BO12" s="224"/>
      <c r="BP12" s="224"/>
      <c r="BQ12" s="229">
        <v>6</v>
      </c>
      <c r="BR12" s="230"/>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25"/>
    </row>
    <row r="13" spans="1:131" s="226" customFormat="1" ht="26.25" customHeight="1">
      <c r="A13" s="229">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23"/>
      <c r="BA13" s="223"/>
      <c r="BB13" s="223"/>
      <c r="BC13" s="223"/>
      <c r="BD13" s="223"/>
      <c r="BE13" s="224"/>
      <c r="BF13" s="224"/>
      <c r="BG13" s="224"/>
      <c r="BH13" s="224"/>
      <c r="BI13" s="224"/>
      <c r="BJ13" s="224"/>
      <c r="BK13" s="224"/>
      <c r="BL13" s="224"/>
      <c r="BM13" s="224"/>
      <c r="BN13" s="224"/>
      <c r="BO13" s="224"/>
      <c r="BP13" s="224"/>
      <c r="BQ13" s="229">
        <v>7</v>
      </c>
      <c r="BR13" s="230"/>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25"/>
    </row>
    <row r="14" spans="1:131" s="226" customFormat="1" ht="26.25" customHeight="1">
      <c r="A14" s="229">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23"/>
      <c r="BA14" s="223"/>
      <c r="BB14" s="223"/>
      <c r="BC14" s="223"/>
      <c r="BD14" s="223"/>
      <c r="BE14" s="224"/>
      <c r="BF14" s="224"/>
      <c r="BG14" s="224"/>
      <c r="BH14" s="224"/>
      <c r="BI14" s="224"/>
      <c r="BJ14" s="224"/>
      <c r="BK14" s="224"/>
      <c r="BL14" s="224"/>
      <c r="BM14" s="224"/>
      <c r="BN14" s="224"/>
      <c r="BO14" s="224"/>
      <c r="BP14" s="224"/>
      <c r="BQ14" s="229">
        <v>8</v>
      </c>
      <c r="BR14" s="230"/>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25"/>
    </row>
    <row r="15" spans="1:131" s="226" customFormat="1" ht="26.25" customHeight="1">
      <c r="A15" s="229">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23"/>
      <c r="BA15" s="223"/>
      <c r="BB15" s="223"/>
      <c r="BC15" s="223"/>
      <c r="BD15" s="223"/>
      <c r="BE15" s="224"/>
      <c r="BF15" s="224"/>
      <c r="BG15" s="224"/>
      <c r="BH15" s="224"/>
      <c r="BI15" s="224"/>
      <c r="BJ15" s="224"/>
      <c r="BK15" s="224"/>
      <c r="BL15" s="224"/>
      <c r="BM15" s="224"/>
      <c r="BN15" s="224"/>
      <c r="BO15" s="224"/>
      <c r="BP15" s="224"/>
      <c r="BQ15" s="229">
        <v>9</v>
      </c>
      <c r="BR15" s="230"/>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25"/>
    </row>
    <row r="16" spans="1:131" s="226" customFormat="1" ht="26.25" customHeight="1">
      <c r="A16" s="229">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23"/>
      <c r="BA16" s="223"/>
      <c r="BB16" s="223"/>
      <c r="BC16" s="223"/>
      <c r="BD16" s="223"/>
      <c r="BE16" s="224"/>
      <c r="BF16" s="224"/>
      <c r="BG16" s="224"/>
      <c r="BH16" s="224"/>
      <c r="BI16" s="224"/>
      <c r="BJ16" s="224"/>
      <c r="BK16" s="224"/>
      <c r="BL16" s="224"/>
      <c r="BM16" s="224"/>
      <c r="BN16" s="224"/>
      <c r="BO16" s="224"/>
      <c r="BP16" s="224"/>
      <c r="BQ16" s="229">
        <v>10</v>
      </c>
      <c r="BR16" s="230"/>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25"/>
    </row>
    <row r="17" spans="1:131" s="226" customFormat="1" ht="26.25" customHeight="1">
      <c r="A17" s="229">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23"/>
      <c r="BA17" s="223"/>
      <c r="BB17" s="223"/>
      <c r="BC17" s="223"/>
      <c r="BD17" s="223"/>
      <c r="BE17" s="224"/>
      <c r="BF17" s="224"/>
      <c r="BG17" s="224"/>
      <c r="BH17" s="224"/>
      <c r="BI17" s="224"/>
      <c r="BJ17" s="224"/>
      <c r="BK17" s="224"/>
      <c r="BL17" s="224"/>
      <c r="BM17" s="224"/>
      <c r="BN17" s="224"/>
      <c r="BO17" s="224"/>
      <c r="BP17" s="224"/>
      <c r="BQ17" s="229">
        <v>11</v>
      </c>
      <c r="BR17" s="230"/>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25"/>
    </row>
    <row r="18" spans="1:131" s="226" customFormat="1" ht="26.25" customHeight="1">
      <c r="A18" s="229">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23"/>
      <c r="BA18" s="223"/>
      <c r="BB18" s="223"/>
      <c r="BC18" s="223"/>
      <c r="BD18" s="223"/>
      <c r="BE18" s="224"/>
      <c r="BF18" s="224"/>
      <c r="BG18" s="224"/>
      <c r="BH18" s="224"/>
      <c r="BI18" s="224"/>
      <c r="BJ18" s="224"/>
      <c r="BK18" s="224"/>
      <c r="BL18" s="224"/>
      <c r="BM18" s="224"/>
      <c r="BN18" s="224"/>
      <c r="BO18" s="224"/>
      <c r="BP18" s="224"/>
      <c r="BQ18" s="229">
        <v>12</v>
      </c>
      <c r="BR18" s="230"/>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25"/>
    </row>
    <row r="19" spans="1:131" s="226" customFormat="1" ht="26.25" customHeight="1">
      <c r="A19" s="229">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23"/>
      <c r="BA19" s="223"/>
      <c r="BB19" s="223"/>
      <c r="BC19" s="223"/>
      <c r="BD19" s="223"/>
      <c r="BE19" s="224"/>
      <c r="BF19" s="224"/>
      <c r="BG19" s="224"/>
      <c r="BH19" s="224"/>
      <c r="BI19" s="224"/>
      <c r="BJ19" s="224"/>
      <c r="BK19" s="224"/>
      <c r="BL19" s="224"/>
      <c r="BM19" s="224"/>
      <c r="BN19" s="224"/>
      <c r="BO19" s="224"/>
      <c r="BP19" s="224"/>
      <c r="BQ19" s="229">
        <v>13</v>
      </c>
      <c r="BR19" s="230"/>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25"/>
    </row>
    <row r="20" spans="1:131" s="226" customFormat="1" ht="26.25" customHeight="1">
      <c r="A20" s="229">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23"/>
      <c r="BA20" s="223"/>
      <c r="BB20" s="223"/>
      <c r="BC20" s="223"/>
      <c r="BD20" s="223"/>
      <c r="BE20" s="224"/>
      <c r="BF20" s="224"/>
      <c r="BG20" s="224"/>
      <c r="BH20" s="224"/>
      <c r="BI20" s="224"/>
      <c r="BJ20" s="224"/>
      <c r="BK20" s="224"/>
      <c r="BL20" s="224"/>
      <c r="BM20" s="224"/>
      <c r="BN20" s="224"/>
      <c r="BO20" s="224"/>
      <c r="BP20" s="224"/>
      <c r="BQ20" s="229">
        <v>14</v>
      </c>
      <c r="BR20" s="230"/>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25"/>
    </row>
    <row r="21" spans="1:131" s="226" customFormat="1" ht="26.25" customHeight="1" thickBot="1">
      <c r="A21" s="229">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23"/>
      <c r="BA21" s="223"/>
      <c r="BB21" s="223"/>
      <c r="BC21" s="223"/>
      <c r="BD21" s="223"/>
      <c r="BE21" s="224"/>
      <c r="BF21" s="224"/>
      <c r="BG21" s="224"/>
      <c r="BH21" s="224"/>
      <c r="BI21" s="224"/>
      <c r="BJ21" s="224"/>
      <c r="BK21" s="224"/>
      <c r="BL21" s="224"/>
      <c r="BM21" s="224"/>
      <c r="BN21" s="224"/>
      <c r="BO21" s="224"/>
      <c r="BP21" s="224"/>
      <c r="BQ21" s="229">
        <v>15</v>
      </c>
      <c r="BR21" s="230"/>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25"/>
    </row>
    <row r="22" spans="1:131" s="226" customFormat="1" ht="26.25" customHeight="1">
      <c r="A22" s="229">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390</v>
      </c>
      <c r="BA22" s="1028"/>
      <c r="BB22" s="1028"/>
      <c r="BC22" s="1028"/>
      <c r="BD22" s="1029"/>
      <c r="BE22" s="224"/>
      <c r="BF22" s="224"/>
      <c r="BG22" s="224"/>
      <c r="BH22" s="224"/>
      <c r="BI22" s="224"/>
      <c r="BJ22" s="224"/>
      <c r="BK22" s="224"/>
      <c r="BL22" s="224"/>
      <c r="BM22" s="224"/>
      <c r="BN22" s="224"/>
      <c r="BO22" s="224"/>
      <c r="BP22" s="224"/>
      <c r="BQ22" s="229">
        <v>16</v>
      </c>
      <c r="BR22" s="230"/>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25"/>
    </row>
    <row r="23" spans="1:131" s="226" customFormat="1" ht="26.25" customHeight="1" thickBot="1">
      <c r="A23" s="231" t="s">
        <v>391</v>
      </c>
      <c r="B23" s="935" t="s">
        <v>392</v>
      </c>
      <c r="C23" s="936"/>
      <c r="D23" s="936"/>
      <c r="E23" s="936"/>
      <c r="F23" s="936"/>
      <c r="G23" s="936"/>
      <c r="H23" s="936"/>
      <c r="I23" s="936"/>
      <c r="J23" s="936"/>
      <c r="K23" s="936"/>
      <c r="L23" s="936"/>
      <c r="M23" s="936"/>
      <c r="N23" s="936"/>
      <c r="O23" s="936"/>
      <c r="P23" s="946"/>
      <c r="Q23" s="1067">
        <v>54750</v>
      </c>
      <c r="R23" s="1061"/>
      <c r="S23" s="1061"/>
      <c r="T23" s="1061"/>
      <c r="U23" s="1061"/>
      <c r="V23" s="1061">
        <v>51507</v>
      </c>
      <c r="W23" s="1061"/>
      <c r="X23" s="1061"/>
      <c r="Y23" s="1061"/>
      <c r="Z23" s="1061"/>
      <c r="AA23" s="1061">
        <v>3243</v>
      </c>
      <c r="AB23" s="1061"/>
      <c r="AC23" s="1061"/>
      <c r="AD23" s="1061"/>
      <c r="AE23" s="1068"/>
      <c r="AF23" s="1069">
        <v>2168</v>
      </c>
      <c r="AG23" s="1061"/>
      <c r="AH23" s="1061"/>
      <c r="AI23" s="1061"/>
      <c r="AJ23" s="1070"/>
      <c r="AK23" s="1071"/>
      <c r="AL23" s="1072"/>
      <c r="AM23" s="1072"/>
      <c r="AN23" s="1072"/>
      <c r="AO23" s="1072"/>
      <c r="AP23" s="1061">
        <v>32980</v>
      </c>
      <c r="AQ23" s="1061"/>
      <c r="AR23" s="1061"/>
      <c r="AS23" s="1061"/>
      <c r="AT23" s="1061"/>
      <c r="AU23" s="1062"/>
      <c r="AV23" s="1062"/>
      <c r="AW23" s="1062"/>
      <c r="AX23" s="1062"/>
      <c r="AY23" s="1063"/>
      <c r="AZ23" s="1064" t="s">
        <v>129</v>
      </c>
      <c r="BA23" s="1065"/>
      <c r="BB23" s="1065"/>
      <c r="BC23" s="1065"/>
      <c r="BD23" s="1066"/>
      <c r="BE23" s="224"/>
      <c r="BF23" s="224"/>
      <c r="BG23" s="224"/>
      <c r="BH23" s="224"/>
      <c r="BI23" s="224"/>
      <c r="BJ23" s="224"/>
      <c r="BK23" s="224"/>
      <c r="BL23" s="224"/>
      <c r="BM23" s="224"/>
      <c r="BN23" s="224"/>
      <c r="BO23" s="224"/>
      <c r="BP23" s="224"/>
      <c r="BQ23" s="229">
        <v>17</v>
      </c>
      <c r="BR23" s="230"/>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25"/>
    </row>
    <row r="24" spans="1:131" s="226" customFormat="1" ht="26.25" customHeight="1">
      <c r="A24" s="1060" t="s">
        <v>393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23"/>
      <c r="BA24" s="223"/>
      <c r="BB24" s="223"/>
      <c r="BC24" s="223"/>
      <c r="BD24" s="223"/>
      <c r="BE24" s="224"/>
      <c r="BF24" s="224"/>
      <c r="BG24" s="224"/>
      <c r="BH24" s="224"/>
      <c r="BI24" s="224"/>
      <c r="BJ24" s="224"/>
      <c r="BK24" s="224"/>
      <c r="BL24" s="224"/>
      <c r="BM24" s="224"/>
      <c r="BN24" s="224"/>
      <c r="BO24" s="224"/>
      <c r="BP24" s="224"/>
      <c r="BQ24" s="229">
        <v>18</v>
      </c>
      <c r="BR24" s="230"/>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25"/>
    </row>
    <row r="25" spans="1:131" ht="26.25" customHeight="1" thickBot="1">
      <c r="A25" s="1059" t="s">
        <v>394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23"/>
      <c r="BK25" s="223"/>
      <c r="BL25" s="223"/>
      <c r="BM25" s="223"/>
      <c r="BN25" s="223"/>
      <c r="BO25" s="232"/>
      <c r="BP25" s="232"/>
      <c r="BQ25" s="229">
        <v>19</v>
      </c>
      <c r="BR25" s="230"/>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21"/>
    </row>
    <row r="26" spans="1:131" ht="26.25" customHeight="1">
      <c r="A26" s="995" t="s">
        <v>370</v>
      </c>
      <c r="B26" s="996"/>
      <c r="C26" s="996"/>
      <c r="D26" s="996"/>
      <c r="E26" s="996"/>
      <c r="F26" s="996"/>
      <c r="G26" s="996"/>
      <c r="H26" s="996"/>
      <c r="I26" s="996"/>
      <c r="J26" s="996"/>
      <c r="K26" s="996"/>
      <c r="L26" s="996"/>
      <c r="M26" s="996"/>
      <c r="N26" s="996"/>
      <c r="O26" s="996"/>
      <c r="P26" s="997"/>
      <c r="Q26" s="1001" t="s">
        <v>395</v>
      </c>
      <c r="R26" s="1002"/>
      <c r="S26" s="1002"/>
      <c r="T26" s="1002"/>
      <c r="U26" s="1003"/>
      <c r="V26" s="1001" t="s">
        <v>396</v>
      </c>
      <c r="W26" s="1002"/>
      <c r="X26" s="1002"/>
      <c r="Y26" s="1002"/>
      <c r="Z26" s="1003"/>
      <c r="AA26" s="1001" t="s">
        <v>397</v>
      </c>
      <c r="AB26" s="1002"/>
      <c r="AC26" s="1002"/>
      <c r="AD26" s="1002"/>
      <c r="AE26" s="1002"/>
      <c r="AF26" s="1055" t="s">
        <v>398</v>
      </c>
      <c r="AG26" s="1008"/>
      <c r="AH26" s="1008"/>
      <c r="AI26" s="1008"/>
      <c r="AJ26" s="1056"/>
      <c r="AK26" s="1002" t="s">
        <v>399</v>
      </c>
      <c r="AL26" s="1002"/>
      <c r="AM26" s="1002"/>
      <c r="AN26" s="1002"/>
      <c r="AO26" s="1003"/>
      <c r="AP26" s="1001" t="s">
        <v>400</v>
      </c>
      <c r="AQ26" s="1002"/>
      <c r="AR26" s="1002"/>
      <c r="AS26" s="1002"/>
      <c r="AT26" s="1003"/>
      <c r="AU26" s="1001" t="s">
        <v>401</v>
      </c>
      <c r="AV26" s="1002"/>
      <c r="AW26" s="1002"/>
      <c r="AX26" s="1002"/>
      <c r="AY26" s="1003"/>
      <c r="AZ26" s="1001" t="s">
        <v>402</v>
      </c>
      <c r="BA26" s="1002"/>
      <c r="BB26" s="1002"/>
      <c r="BC26" s="1002"/>
      <c r="BD26" s="1003"/>
      <c r="BE26" s="1001" t="s">
        <v>377</v>
      </c>
      <c r="BF26" s="1002"/>
      <c r="BG26" s="1002"/>
      <c r="BH26" s="1002"/>
      <c r="BI26" s="1015"/>
      <c r="BJ26" s="223"/>
      <c r="BK26" s="223"/>
      <c r="BL26" s="223"/>
      <c r="BM26" s="223"/>
      <c r="BN26" s="223"/>
      <c r="BO26" s="232"/>
      <c r="BP26" s="232"/>
      <c r="BQ26" s="229">
        <v>20</v>
      </c>
      <c r="BR26" s="230"/>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21"/>
    </row>
    <row r="27" spans="1:131" ht="26.25" customHeight="1" thickBot="1">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23"/>
      <c r="BK27" s="223"/>
      <c r="BL27" s="223"/>
      <c r="BM27" s="223"/>
      <c r="BN27" s="223"/>
      <c r="BO27" s="232"/>
      <c r="BP27" s="232"/>
      <c r="BQ27" s="229">
        <v>21</v>
      </c>
      <c r="BR27" s="230"/>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21"/>
    </row>
    <row r="28" spans="1:131" ht="26.25" customHeight="1" thickTop="1">
      <c r="A28" s="233">
        <v>1</v>
      </c>
      <c r="B28" s="1047" t="s">
        <v>403</v>
      </c>
      <c r="C28" s="1048"/>
      <c r="D28" s="1048"/>
      <c r="E28" s="1048"/>
      <c r="F28" s="1048"/>
      <c r="G28" s="1048"/>
      <c r="H28" s="1048"/>
      <c r="I28" s="1048"/>
      <c r="J28" s="1048"/>
      <c r="K28" s="1048"/>
      <c r="L28" s="1048"/>
      <c r="M28" s="1048"/>
      <c r="N28" s="1048"/>
      <c r="O28" s="1048"/>
      <c r="P28" s="1049"/>
      <c r="Q28" s="1050">
        <v>10449</v>
      </c>
      <c r="R28" s="1051"/>
      <c r="S28" s="1051"/>
      <c r="T28" s="1051"/>
      <c r="U28" s="1051"/>
      <c r="V28" s="1051">
        <v>9657</v>
      </c>
      <c r="W28" s="1051"/>
      <c r="X28" s="1051"/>
      <c r="Y28" s="1051"/>
      <c r="Z28" s="1051"/>
      <c r="AA28" s="1051">
        <v>792</v>
      </c>
      <c r="AB28" s="1051"/>
      <c r="AC28" s="1051"/>
      <c r="AD28" s="1051"/>
      <c r="AE28" s="1052"/>
      <c r="AF28" s="1053">
        <v>792</v>
      </c>
      <c r="AG28" s="1051"/>
      <c r="AH28" s="1051"/>
      <c r="AI28" s="1051"/>
      <c r="AJ28" s="1054"/>
      <c r="AK28" s="1042">
        <v>883</v>
      </c>
      <c r="AL28" s="1043"/>
      <c r="AM28" s="1043"/>
      <c r="AN28" s="1043"/>
      <c r="AO28" s="1043"/>
      <c r="AP28" s="1043" t="s">
        <v>589</v>
      </c>
      <c r="AQ28" s="1043"/>
      <c r="AR28" s="1043"/>
      <c r="AS28" s="1043"/>
      <c r="AT28" s="1043"/>
      <c r="AU28" s="1043" t="s">
        <v>589</v>
      </c>
      <c r="AV28" s="1043"/>
      <c r="AW28" s="1043"/>
      <c r="AX28" s="1043"/>
      <c r="AY28" s="1043"/>
      <c r="AZ28" s="1044" t="s">
        <v>589</v>
      </c>
      <c r="BA28" s="1044"/>
      <c r="BB28" s="1044"/>
      <c r="BC28" s="1044"/>
      <c r="BD28" s="1044"/>
      <c r="BE28" s="1045"/>
      <c r="BF28" s="1045"/>
      <c r="BG28" s="1045"/>
      <c r="BH28" s="1045"/>
      <c r="BI28" s="1046"/>
      <c r="BJ28" s="223"/>
      <c r="BK28" s="223"/>
      <c r="BL28" s="223"/>
      <c r="BM28" s="223"/>
      <c r="BN28" s="223"/>
      <c r="BO28" s="232"/>
      <c r="BP28" s="232"/>
      <c r="BQ28" s="229">
        <v>22</v>
      </c>
      <c r="BR28" s="230"/>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21"/>
    </row>
    <row r="29" spans="1:131" ht="26.25" customHeight="1">
      <c r="A29" s="233">
        <v>2</v>
      </c>
      <c r="B29" s="1030" t="s">
        <v>404</v>
      </c>
      <c r="C29" s="1031"/>
      <c r="D29" s="1031"/>
      <c r="E29" s="1031"/>
      <c r="F29" s="1031"/>
      <c r="G29" s="1031"/>
      <c r="H29" s="1031"/>
      <c r="I29" s="1031"/>
      <c r="J29" s="1031"/>
      <c r="K29" s="1031"/>
      <c r="L29" s="1031"/>
      <c r="M29" s="1031"/>
      <c r="N29" s="1031"/>
      <c r="O29" s="1031"/>
      <c r="P29" s="1032"/>
      <c r="Q29" s="1038">
        <v>160</v>
      </c>
      <c r="R29" s="1039"/>
      <c r="S29" s="1039"/>
      <c r="T29" s="1039"/>
      <c r="U29" s="1039"/>
      <c r="V29" s="1039">
        <v>160</v>
      </c>
      <c r="W29" s="1039"/>
      <c r="X29" s="1039"/>
      <c r="Y29" s="1039"/>
      <c r="Z29" s="1039"/>
      <c r="AA29" s="1039" t="s">
        <v>589</v>
      </c>
      <c r="AB29" s="1039"/>
      <c r="AC29" s="1039"/>
      <c r="AD29" s="1039"/>
      <c r="AE29" s="1040"/>
      <c r="AF29" s="1035" t="s">
        <v>129</v>
      </c>
      <c r="AG29" s="1036"/>
      <c r="AH29" s="1036"/>
      <c r="AI29" s="1036"/>
      <c r="AJ29" s="1037"/>
      <c r="AK29" s="978">
        <v>51</v>
      </c>
      <c r="AL29" s="969"/>
      <c r="AM29" s="969"/>
      <c r="AN29" s="969"/>
      <c r="AO29" s="969"/>
      <c r="AP29" s="969">
        <v>11</v>
      </c>
      <c r="AQ29" s="969"/>
      <c r="AR29" s="969"/>
      <c r="AS29" s="969"/>
      <c r="AT29" s="969"/>
      <c r="AU29" s="969">
        <v>3</v>
      </c>
      <c r="AV29" s="969"/>
      <c r="AW29" s="969"/>
      <c r="AX29" s="969"/>
      <c r="AY29" s="969"/>
      <c r="AZ29" s="1041" t="s">
        <v>589</v>
      </c>
      <c r="BA29" s="1041"/>
      <c r="BB29" s="1041"/>
      <c r="BC29" s="1041"/>
      <c r="BD29" s="1041"/>
      <c r="BE29" s="970"/>
      <c r="BF29" s="970"/>
      <c r="BG29" s="970"/>
      <c r="BH29" s="970"/>
      <c r="BI29" s="971"/>
      <c r="BJ29" s="223"/>
      <c r="BK29" s="223"/>
      <c r="BL29" s="223"/>
      <c r="BM29" s="223"/>
      <c r="BN29" s="223"/>
      <c r="BO29" s="232"/>
      <c r="BP29" s="232"/>
      <c r="BQ29" s="229">
        <v>23</v>
      </c>
      <c r="BR29" s="230"/>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21"/>
    </row>
    <row r="30" spans="1:131" ht="26.25" customHeight="1">
      <c r="A30" s="233">
        <v>3</v>
      </c>
      <c r="B30" s="1030" t="s">
        <v>405</v>
      </c>
      <c r="C30" s="1031"/>
      <c r="D30" s="1031"/>
      <c r="E30" s="1031"/>
      <c r="F30" s="1031"/>
      <c r="G30" s="1031"/>
      <c r="H30" s="1031"/>
      <c r="I30" s="1031"/>
      <c r="J30" s="1031"/>
      <c r="K30" s="1031"/>
      <c r="L30" s="1031"/>
      <c r="M30" s="1031"/>
      <c r="N30" s="1031"/>
      <c r="O30" s="1031"/>
      <c r="P30" s="1032"/>
      <c r="Q30" s="1038">
        <v>1186</v>
      </c>
      <c r="R30" s="1039"/>
      <c r="S30" s="1039"/>
      <c r="T30" s="1039"/>
      <c r="U30" s="1039"/>
      <c r="V30" s="1039">
        <v>1147</v>
      </c>
      <c r="W30" s="1039"/>
      <c r="X30" s="1039"/>
      <c r="Y30" s="1039"/>
      <c r="Z30" s="1039"/>
      <c r="AA30" s="1039">
        <v>39</v>
      </c>
      <c r="AB30" s="1039"/>
      <c r="AC30" s="1039"/>
      <c r="AD30" s="1039"/>
      <c r="AE30" s="1040"/>
      <c r="AF30" s="1035">
        <v>39</v>
      </c>
      <c r="AG30" s="1036"/>
      <c r="AH30" s="1036"/>
      <c r="AI30" s="1036"/>
      <c r="AJ30" s="1037"/>
      <c r="AK30" s="978">
        <v>342</v>
      </c>
      <c r="AL30" s="969"/>
      <c r="AM30" s="969"/>
      <c r="AN30" s="969"/>
      <c r="AO30" s="969"/>
      <c r="AP30" s="969" t="s">
        <v>589</v>
      </c>
      <c r="AQ30" s="969"/>
      <c r="AR30" s="969"/>
      <c r="AS30" s="969"/>
      <c r="AT30" s="969"/>
      <c r="AU30" s="969" t="s">
        <v>589</v>
      </c>
      <c r="AV30" s="969"/>
      <c r="AW30" s="969"/>
      <c r="AX30" s="969"/>
      <c r="AY30" s="969"/>
      <c r="AZ30" s="1041" t="s">
        <v>589</v>
      </c>
      <c r="BA30" s="1041"/>
      <c r="BB30" s="1041"/>
      <c r="BC30" s="1041"/>
      <c r="BD30" s="1041"/>
      <c r="BE30" s="970"/>
      <c r="BF30" s="970"/>
      <c r="BG30" s="970"/>
      <c r="BH30" s="970"/>
      <c r="BI30" s="971"/>
      <c r="BJ30" s="223"/>
      <c r="BK30" s="223"/>
      <c r="BL30" s="223"/>
      <c r="BM30" s="223"/>
      <c r="BN30" s="223"/>
      <c r="BO30" s="232"/>
      <c r="BP30" s="232"/>
      <c r="BQ30" s="229">
        <v>24</v>
      </c>
      <c r="BR30" s="230"/>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21"/>
    </row>
    <row r="31" spans="1:131" ht="26.25" customHeight="1">
      <c r="A31" s="233">
        <v>4</v>
      </c>
      <c r="B31" s="1030" t="s">
        <v>406</v>
      </c>
      <c r="C31" s="1031"/>
      <c r="D31" s="1031"/>
      <c r="E31" s="1031"/>
      <c r="F31" s="1031"/>
      <c r="G31" s="1031"/>
      <c r="H31" s="1031"/>
      <c r="I31" s="1031"/>
      <c r="J31" s="1031"/>
      <c r="K31" s="1031"/>
      <c r="L31" s="1031"/>
      <c r="M31" s="1031"/>
      <c r="N31" s="1031"/>
      <c r="O31" s="1031"/>
      <c r="P31" s="1032"/>
      <c r="Q31" s="1038">
        <v>10359</v>
      </c>
      <c r="R31" s="1039"/>
      <c r="S31" s="1039"/>
      <c r="T31" s="1039"/>
      <c r="U31" s="1039"/>
      <c r="V31" s="1039">
        <v>10088</v>
      </c>
      <c r="W31" s="1039"/>
      <c r="X31" s="1039"/>
      <c r="Y31" s="1039"/>
      <c r="Z31" s="1039"/>
      <c r="AA31" s="1039">
        <v>271</v>
      </c>
      <c r="AB31" s="1039"/>
      <c r="AC31" s="1039"/>
      <c r="AD31" s="1039"/>
      <c r="AE31" s="1040"/>
      <c r="AF31" s="1035">
        <v>271</v>
      </c>
      <c r="AG31" s="1036"/>
      <c r="AH31" s="1036"/>
      <c r="AI31" s="1036"/>
      <c r="AJ31" s="1037"/>
      <c r="AK31" s="978">
        <v>1596</v>
      </c>
      <c r="AL31" s="969"/>
      <c r="AM31" s="969"/>
      <c r="AN31" s="969"/>
      <c r="AO31" s="969"/>
      <c r="AP31" s="969" t="s">
        <v>589</v>
      </c>
      <c r="AQ31" s="969"/>
      <c r="AR31" s="969"/>
      <c r="AS31" s="969"/>
      <c r="AT31" s="969"/>
      <c r="AU31" s="969" t="s">
        <v>589</v>
      </c>
      <c r="AV31" s="969"/>
      <c r="AW31" s="969"/>
      <c r="AX31" s="969"/>
      <c r="AY31" s="969"/>
      <c r="AZ31" s="1041" t="s">
        <v>589</v>
      </c>
      <c r="BA31" s="1041"/>
      <c r="BB31" s="1041"/>
      <c r="BC31" s="1041"/>
      <c r="BD31" s="1041"/>
      <c r="BE31" s="970"/>
      <c r="BF31" s="970"/>
      <c r="BG31" s="970"/>
      <c r="BH31" s="970"/>
      <c r="BI31" s="971"/>
      <c r="BJ31" s="223"/>
      <c r="BK31" s="223"/>
      <c r="BL31" s="223"/>
      <c r="BM31" s="223"/>
      <c r="BN31" s="223"/>
      <c r="BO31" s="232"/>
      <c r="BP31" s="232"/>
      <c r="BQ31" s="229">
        <v>25</v>
      </c>
      <c r="BR31" s="230"/>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21"/>
    </row>
    <row r="32" spans="1:131" ht="26.25" customHeight="1">
      <c r="A32" s="233">
        <v>5</v>
      </c>
      <c r="B32" s="1030" t="s">
        <v>407</v>
      </c>
      <c r="C32" s="1031"/>
      <c r="D32" s="1031"/>
      <c r="E32" s="1031"/>
      <c r="F32" s="1031"/>
      <c r="G32" s="1031"/>
      <c r="H32" s="1031"/>
      <c r="I32" s="1031"/>
      <c r="J32" s="1031"/>
      <c r="K32" s="1031"/>
      <c r="L32" s="1031"/>
      <c r="M32" s="1031"/>
      <c r="N32" s="1031"/>
      <c r="O32" s="1031"/>
      <c r="P32" s="1032"/>
      <c r="Q32" s="1038">
        <v>40</v>
      </c>
      <c r="R32" s="1039"/>
      <c r="S32" s="1039"/>
      <c r="T32" s="1039"/>
      <c r="U32" s="1039"/>
      <c r="V32" s="1039">
        <v>40</v>
      </c>
      <c r="W32" s="1039"/>
      <c r="X32" s="1039"/>
      <c r="Y32" s="1039"/>
      <c r="Z32" s="1039"/>
      <c r="AA32" s="1039" t="s">
        <v>589</v>
      </c>
      <c r="AB32" s="1039"/>
      <c r="AC32" s="1039"/>
      <c r="AD32" s="1039"/>
      <c r="AE32" s="1040"/>
      <c r="AF32" s="1035" t="s">
        <v>129</v>
      </c>
      <c r="AG32" s="1036"/>
      <c r="AH32" s="1036"/>
      <c r="AI32" s="1036"/>
      <c r="AJ32" s="1037"/>
      <c r="AK32" s="978">
        <v>14</v>
      </c>
      <c r="AL32" s="969"/>
      <c r="AM32" s="969"/>
      <c r="AN32" s="969"/>
      <c r="AO32" s="969"/>
      <c r="AP32" s="969" t="s">
        <v>589</v>
      </c>
      <c r="AQ32" s="969"/>
      <c r="AR32" s="969"/>
      <c r="AS32" s="969"/>
      <c r="AT32" s="969"/>
      <c r="AU32" s="969" t="s">
        <v>589</v>
      </c>
      <c r="AV32" s="969"/>
      <c r="AW32" s="969"/>
      <c r="AX32" s="969"/>
      <c r="AY32" s="969"/>
      <c r="AZ32" s="1041" t="s">
        <v>589</v>
      </c>
      <c r="BA32" s="1041"/>
      <c r="BB32" s="1041"/>
      <c r="BC32" s="1041"/>
      <c r="BD32" s="1041"/>
      <c r="BE32" s="970"/>
      <c r="BF32" s="970"/>
      <c r="BG32" s="970"/>
      <c r="BH32" s="970"/>
      <c r="BI32" s="971"/>
      <c r="BJ32" s="223"/>
      <c r="BK32" s="223"/>
      <c r="BL32" s="223"/>
      <c r="BM32" s="223"/>
      <c r="BN32" s="223"/>
      <c r="BO32" s="232"/>
      <c r="BP32" s="232"/>
      <c r="BQ32" s="229">
        <v>26</v>
      </c>
      <c r="BR32" s="230"/>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21"/>
    </row>
    <row r="33" spans="1:131" ht="26.25" customHeight="1">
      <c r="A33" s="233">
        <v>6</v>
      </c>
      <c r="B33" s="1030" t="s">
        <v>408</v>
      </c>
      <c r="C33" s="1031"/>
      <c r="D33" s="1031"/>
      <c r="E33" s="1031"/>
      <c r="F33" s="1031"/>
      <c r="G33" s="1031"/>
      <c r="H33" s="1031"/>
      <c r="I33" s="1031"/>
      <c r="J33" s="1031"/>
      <c r="K33" s="1031"/>
      <c r="L33" s="1031"/>
      <c r="M33" s="1031"/>
      <c r="N33" s="1031"/>
      <c r="O33" s="1031"/>
      <c r="P33" s="1032"/>
      <c r="Q33" s="1038">
        <v>2378</v>
      </c>
      <c r="R33" s="1039"/>
      <c r="S33" s="1039"/>
      <c r="T33" s="1039"/>
      <c r="U33" s="1039"/>
      <c r="V33" s="1039">
        <v>2077</v>
      </c>
      <c r="W33" s="1039"/>
      <c r="X33" s="1039"/>
      <c r="Y33" s="1039"/>
      <c r="Z33" s="1039"/>
      <c r="AA33" s="1039">
        <v>301</v>
      </c>
      <c r="AB33" s="1039"/>
      <c r="AC33" s="1039"/>
      <c r="AD33" s="1039"/>
      <c r="AE33" s="1040"/>
      <c r="AF33" s="1035">
        <v>2256</v>
      </c>
      <c r="AG33" s="1036"/>
      <c r="AH33" s="1036"/>
      <c r="AI33" s="1036"/>
      <c r="AJ33" s="1037"/>
      <c r="AK33" s="978">
        <v>101</v>
      </c>
      <c r="AL33" s="969"/>
      <c r="AM33" s="969"/>
      <c r="AN33" s="969"/>
      <c r="AO33" s="969"/>
      <c r="AP33" s="969">
        <v>4214</v>
      </c>
      <c r="AQ33" s="969"/>
      <c r="AR33" s="969"/>
      <c r="AS33" s="969"/>
      <c r="AT33" s="969"/>
      <c r="AU33" s="969">
        <v>312</v>
      </c>
      <c r="AV33" s="969"/>
      <c r="AW33" s="969"/>
      <c r="AX33" s="969"/>
      <c r="AY33" s="969"/>
      <c r="AZ33" s="1041" t="s">
        <v>589</v>
      </c>
      <c r="BA33" s="1041"/>
      <c r="BB33" s="1041"/>
      <c r="BC33" s="1041"/>
      <c r="BD33" s="1041"/>
      <c r="BE33" s="970" t="s">
        <v>409</v>
      </c>
      <c r="BF33" s="970"/>
      <c r="BG33" s="970"/>
      <c r="BH33" s="970"/>
      <c r="BI33" s="971"/>
      <c r="BJ33" s="223"/>
      <c r="BK33" s="223"/>
      <c r="BL33" s="223"/>
      <c r="BM33" s="223"/>
      <c r="BN33" s="223"/>
      <c r="BO33" s="232"/>
      <c r="BP33" s="232"/>
      <c r="BQ33" s="229">
        <v>27</v>
      </c>
      <c r="BR33" s="230"/>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21"/>
    </row>
    <row r="34" spans="1:131" ht="26.25" customHeight="1">
      <c r="A34" s="233">
        <v>7</v>
      </c>
      <c r="B34" s="1030" t="s">
        <v>410</v>
      </c>
      <c r="C34" s="1031"/>
      <c r="D34" s="1031"/>
      <c r="E34" s="1031"/>
      <c r="F34" s="1031"/>
      <c r="G34" s="1031"/>
      <c r="H34" s="1031"/>
      <c r="I34" s="1031"/>
      <c r="J34" s="1031"/>
      <c r="K34" s="1031"/>
      <c r="L34" s="1031"/>
      <c r="M34" s="1031"/>
      <c r="N34" s="1031"/>
      <c r="O34" s="1031"/>
      <c r="P34" s="1032"/>
      <c r="Q34" s="1038">
        <v>15656</v>
      </c>
      <c r="R34" s="1039"/>
      <c r="S34" s="1039"/>
      <c r="T34" s="1039"/>
      <c r="U34" s="1039"/>
      <c r="V34" s="1039">
        <v>15674</v>
      </c>
      <c r="W34" s="1039"/>
      <c r="X34" s="1039"/>
      <c r="Y34" s="1039"/>
      <c r="Z34" s="1039"/>
      <c r="AA34" s="1039">
        <v>-18</v>
      </c>
      <c r="AB34" s="1039"/>
      <c r="AC34" s="1039"/>
      <c r="AD34" s="1039"/>
      <c r="AE34" s="1040"/>
      <c r="AF34" s="1035">
        <v>8603</v>
      </c>
      <c r="AG34" s="1036"/>
      <c r="AH34" s="1036"/>
      <c r="AI34" s="1036"/>
      <c r="AJ34" s="1037"/>
      <c r="AK34" s="978">
        <v>1517</v>
      </c>
      <c r="AL34" s="969"/>
      <c r="AM34" s="969"/>
      <c r="AN34" s="969"/>
      <c r="AO34" s="969"/>
      <c r="AP34" s="969">
        <v>11728</v>
      </c>
      <c r="AQ34" s="969"/>
      <c r="AR34" s="969"/>
      <c r="AS34" s="969"/>
      <c r="AT34" s="969"/>
      <c r="AU34" s="969">
        <v>3917</v>
      </c>
      <c r="AV34" s="969"/>
      <c r="AW34" s="969"/>
      <c r="AX34" s="969"/>
      <c r="AY34" s="969"/>
      <c r="AZ34" s="1041" t="s">
        <v>589</v>
      </c>
      <c r="BA34" s="1041"/>
      <c r="BB34" s="1041"/>
      <c r="BC34" s="1041"/>
      <c r="BD34" s="1041"/>
      <c r="BE34" s="970" t="s">
        <v>411</v>
      </c>
      <c r="BF34" s="970"/>
      <c r="BG34" s="970"/>
      <c r="BH34" s="970"/>
      <c r="BI34" s="971"/>
      <c r="BJ34" s="223"/>
      <c r="BK34" s="223"/>
      <c r="BL34" s="223"/>
      <c r="BM34" s="223"/>
      <c r="BN34" s="223"/>
      <c r="BO34" s="232"/>
      <c r="BP34" s="232"/>
      <c r="BQ34" s="229">
        <v>28</v>
      </c>
      <c r="BR34" s="230"/>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21"/>
    </row>
    <row r="35" spans="1:131" ht="26.25" customHeight="1">
      <c r="A35" s="233">
        <v>8</v>
      </c>
      <c r="B35" s="1030" t="s">
        <v>412</v>
      </c>
      <c r="C35" s="1031"/>
      <c r="D35" s="1031"/>
      <c r="E35" s="1031"/>
      <c r="F35" s="1031"/>
      <c r="G35" s="1031"/>
      <c r="H35" s="1031"/>
      <c r="I35" s="1031"/>
      <c r="J35" s="1031"/>
      <c r="K35" s="1031"/>
      <c r="L35" s="1031"/>
      <c r="M35" s="1031"/>
      <c r="N35" s="1031"/>
      <c r="O35" s="1031"/>
      <c r="P35" s="1032"/>
      <c r="Q35" s="1038">
        <v>686</v>
      </c>
      <c r="R35" s="1039"/>
      <c r="S35" s="1039"/>
      <c r="T35" s="1039"/>
      <c r="U35" s="1039"/>
      <c r="V35" s="1039">
        <v>725</v>
      </c>
      <c r="W35" s="1039"/>
      <c r="X35" s="1039"/>
      <c r="Y35" s="1039"/>
      <c r="Z35" s="1039"/>
      <c r="AA35" s="1039">
        <v>-38</v>
      </c>
      <c r="AB35" s="1039"/>
      <c r="AC35" s="1039"/>
      <c r="AD35" s="1039"/>
      <c r="AE35" s="1040"/>
      <c r="AF35" s="1035">
        <v>43</v>
      </c>
      <c r="AG35" s="1036"/>
      <c r="AH35" s="1036"/>
      <c r="AI35" s="1036"/>
      <c r="AJ35" s="1037"/>
      <c r="AK35" s="978">
        <v>62</v>
      </c>
      <c r="AL35" s="969"/>
      <c r="AM35" s="969"/>
      <c r="AN35" s="969"/>
      <c r="AO35" s="969"/>
      <c r="AP35" s="969">
        <v>220</v>
      </c>
      <c r="AQ35" s="969"/>
      <c r="AR35" s="969"/>
      <c r="AS35" s="969"/>
      <c r="AT35" s="969"/>
      <c r="AU35" s="969">
        <v>43</v>
      </c>
      <c r="AV35" s="969"/>
      <c r="AW35" s="969"/>
      <c r="AX35" s="969"/>
      <c r="AY35" s="969"/>
      <c r="AZ35" s="1041" t="s">
        <v>589</v>
      </c>
      <c r="BA35" s="1041"/>
      <c r="BB35" s="1041"/>
      <c r="BC35" s="1041"/>
      <c r="BD35" s="1041"/>
      <c r="BE35" s="970" t="s">
        <v>409</v>
      </c>
      <c r="BF35" s="970"/>
      <c r="BG35" s="970"/>
      <c r="BH35" s="970"/>
      <c r="BI35" s="971"/>
      <c r="BJ35" s="223"/>
      <c r="BK35" s="223"/>
      <c r="BL35" s="223"/>
      <c r="BM35" s="223"/>
      <c r="BN35" s="223"/>
      <c r="BO35" s="232"/>
      <c r="BP35" s="232"/>
      <c r="BQ35" s="229">
        <v>29</v>
      </c>
      <c r="BR35" s="230"/>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21"/>
    </row>
    <row r="36" spans="1:131" ht="26.25" customHeight="1">
      <c r="A36" s="233">
        <v>9</v>
      </c>
      <c r="B36" s="1030" t="s">
        <v>413</v>
      </c>
      <c r="C36" s="1031"/>
      <c r="D36" s="1031"/>
      <c r="E36" s="1031"/>
      <c r="F36" s="1031"/>
      <c r="G36" s="1031"/>
      <c r="H36" s="1031"/>
      <c r="I36" s="1031"/>
      <c r="J36" s="1031"/>
      <c r="K36" s="1031"/>
      <c r="L36" s="1031"/>
      <c r="M36" s="1031"/>
      <c r="N36" s="1031"/>
      <c r="O36" s="1031"/>
      <c r="P36" s="1032"/>
      <c r="Q36" s="1038">
        <v>1121</v>
      </c>
      <c r="R36" s="1039"/>
      <c r="S36" s="1039"/>
      <c r="T36" s="1039"/>
      <c r="U36" s="1039"/>
      <c r="V36" s="1039">
        <v>943</v>
      </c>
      <c r="W36" s="1039"/>
      <c r="X36" s="1039"/>
      <c r="Y36" s="1039"/>
      <c r="Z36" s="1039"/>
      <c r="AA36" s="1039">
        <v>178</v>
      </c>
      <c r="AB36" s="1039"/>
      <c r="AC36" s="1039"/>
      <c r="AD36" s="1039"/>
      <c r="AE36" s="1040"/>
      <c r="AF36" s="1035">
        <v>43</v>
      </c>
      <c r="AG36" s="1036"/>
      <c r="AH36" s="1036"/>
      <c r="AI36" s="1036"/>
      <c r="AJ36" s="1037"/>
      <c r="AK36" s="978">
        <v>1036</v>
      </c>
      <c r="AL36" s="969"/>
      <c r="AM36" s="969"/>
      <c r="AN36" s="969"/>
      <c r="AO36" s="969"/>
      <c r="AP36" s="969">
        <v>4803</v>
      </c>
      <c r="AQ36" s="969"/>
      <c r="AR36" s="969"/>
      <c r="AS36" s="969"/>
      <c r="AT36" s="969"/>
      <c r="AU36" s="969">
        <v>4246</v>
      </c>
      <c r="AV36" s="969"/>
      <c r="AW36" s="969"/>
      <c r="AX36" s="969"/>
      <c r="AY36" s="969"/>
      <c r="AZ36" s="1041" t="s">
        <v>589</v>
      </c>
      <c r="BA36" s="1041"/>
      <c r="BB36" s="1041"/>
      <c r="BC36" s="1041"/>
      <c r="BD36" s="1041"/>
      <c r="BE36" s="970" t="s">
        <v>409</v>
      </c>
      <c r="BF36" s="970"/>
      <c r="BG36" s="970"/>
      <c r="BH36" s="970"/>
      <c r="BI36" s="971"/>
      <c r="BJ36" s="223"/>
      <c r="BK36" s="223"/>
      <c r="BL36" s="223"/>
      <c r="BM36" s="223"/>
      <c r="BN36" s="223"/>
      <c r="BO36" s="232"/>
      <c r="BP36" s="232"/>
      <c r="BQ36" s="229">
        <v>30</v>
      </c>
      <c r="BR36" s="230"/>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21"/>
    </row>
    <row r="37" spans="1:131" ht="26.25" customHeight="1">
      <c r="A37" s="233">
        <v>10</v>
      </c>
      <c r="B37" s="1030" t="s">
        <v>414</v>
      </c>
      <c r="C37" s="1031"/>
      <c r="D37" s="1031"/>
      <c r="E37" s="1031"/>
      <c r="F37" s="1031"/>
      <c r="G37" s="1031"/>
      <c r="H37" s="1031"/>
      <c r="I37" s="1031"/>
      <c r="J37" s="1031"/>
      <c r="K37" s="1031"/>
      <c r="L37" s="1031"/>
      <c r="M37" s="1031"/>
      <c r="N37" s="1031"/>
      <c r="O37" s="1031"/>
      <c r="P37" s="1032"/>
      <c r="Q37" s="1038">
        <v>93</v>
      </c>
      <c r="R37" s="1039"/>
      <c r="S37" s="1039"/>
      <c r="T37" s="1039"/>
      <c r="U37" s="1039"/>
      <c r="V37" s="1039">
        <v>87</v>
      </c>
      <c r="W37" s="1039"/>
      <c r="X37" s="1039"/>
      <c r="Y37" s="1039"/>
      <c r="Z37" s="1039"/>
      <c r="AA37" s="1039">
        <v>6</v>
      </c>
      <c r="AB37" s="1039"/>
      <c r="AC37" s="1039"/>
      <c r="AD37" s="1039"/>
      <c r="AE37" s="1040"/>
      <c r="AF37" s="1035" t="s">
        <v>415</v>
      </c>
      <c r="AG37" s="1036"/>
      <c r="AH37" s="1036"/>
      <c r="AI37" s="1036"/>
      <c r="AJ37" s="1037"/>
      <c r="AK37" s="978">
        <v>61</v>
      </c>
      <c r="AL37" s="969"/>
      <c r="AM37" s="969"/>
      <c r="AN37" s="969"/>
      <c r="AO37" s="969"/>
      <c r="AP37" s="969">
        <v>267</v>
      </c>
      <c r="AQ37" s="969"/>
      <c r="AR37" s="969"/>
      <c r="AS37" s="969"/>
      <c r="AT37" s="969"/>
      <c r="AU37" s="969">
        <v>254</v>
      </c>
      <c r="AV37" s="969"/>
      <c r="AW37" s="969"/>
      <c r="AX37" s="969"/>
      <c r="AY37" s="969"/>
      <c r="AZ37" s="1041" t="s">
        <v>589</v>
      </c>
      <c r="BA37" s="1041"/>
      <c r="BB37" s="1041"/>
      <c r="BC37" s="1041"/>
      <c r="BD37" s="1041"/>
      <c r="BE37" s="970" t="s">
        <v>416</v>
      </c>
      <c r="BF37" s="970"/>
      <c r="BG37" s="970"/>
      <c r="BH37" s="970"/>
      <c r="BI37" s="971"/>
      <c r="BJ37" s="223"/>
      <c r="BK37" s="223"/>
      <c r="BL37" s="223"/>
      <c r="BM37" s="223"/>
      <c r="BN37" s="223"/>
      <c r="BO37" s="232"/>
      <c r="BP37" s="232"/>
      <c r="BQ37" s="229">
        <v>31</v>
      </c>
      <c r="BR37" s="230"/>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21"/>
    </row>
    <row r="38" spans="1:131" ht="26.25" customHeight="1">
      <c r="A38" s="233">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78"/>
      <c r="AL38" s="969"/>
      <c r="AM38" s="969"/>
      <c r="AN38" s="969"/>
      <c r="AO38" s="969"/>
      <c r="AP38" s="969"/>
      <c r="AQ38" s="969"/>
      <c r="AR38" s="969"/>
      <c r="AS38" s="969"/>
      <c r="AT38" s="969"/>
      <c r="AU38" s="969"/>
      <c r="AV38" s="969"/>
      <c r="AW38" s="969"/>
      <c r="AX38" s="969"/>
      <c r="AY38" s="969"/>
      <c r="AZ38" s="1041"/>
      <c r="BA38" s="1041"/>
      <c r="BB38" s="1041"/>
      <c r="BC38" s="1041"/>
      <c r="BD38" s="1041"/>
      <c r="BE38" s="970"/>
      <c r="BF38" s="970"/>
      <c r="BG38" s="970"/>
      <c r="BH38" s="970"/>
      <c r="BI38" s="971"/>
      <c r="BJ38" s="223"/>
      <c r="BK38" s="223"/>
      <c r="BL38" s="223"/>
      <c r="BM38" s="223"/>
      <c r="BN38" s="223"/>
      <c r="BO38" s="232"/>
      <c r="BP38" s="232"/>
      <c r="BQ38" s="229">
        <v>32</v>
      </c>
      <c r="BR38" s="230"/>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21"/>
    </row>
    <row r="39" spans="1:131" ht="26.25" customHeight="1">
      <c r="A39" s="233">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78"/>
      <c r="AL39" s="969"/>
      <c r="AM39" s="969"/>
      <c r="AN39" s="969"/>
      <c r="AO39" s="969"/>
      <c r="AP39" s="969"/>
      <c r="AQ39" s="969"/>
      <c r="AR39" s="969"/>
      <c r="AS39" s="969"/>
      <c r="AT39" s="969"/>
      <c r="AU39" s="969"/>
      <c r="AV39" s="969"/>
      <c r="AW39" s="969"/>
      <c r="AX39" s="969"/>
      <c r="AY39" s="969"/>
      <c r="AZ39" s="1041"/>
      <c r="BA39" s="1041"/>
      <c r="BB39" s="1041"/>
      <c r="BC39" s="1041"/>
      <c r="BD39" s="1041"/>
      <c r="BE39" s="970"/>
      <c r="BF39" s="970"/>
      <c r="BG39" s="970"/>
      <c r="BH39" s="970"/>
      <c r="BI39" s="971"/>
      <c r="BJ39" s="223"/>
      <c r="BK39" s="223"/>
      <c r="BL39" s="223"/>
      <c r="BM39" s="223"/>
      <c r="BN39" s="223"/>
      <c r="BO39" s="232"/>
      <c r="BP39" s="232"/>
      <c r="BQ39" s="229">
        <v>33</v>
      </c>
      <c r="BR39" s="230"/>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21"/>
    </row>
    <row r="40" spans="1:131" ht="26.25" customHeight="1">
      <c r="A40" s="229">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78"/>
      <c r="AL40" s="969"/>
      <c r="AM40" s="969"/>
      <c r="AN40" s="969"/>
      <c r="AO40" s="969"/>
      <c r="AP40" s="969"/>
      <c r="AQ40" s="969"/>
      <c r="AR40" s="969"/>
      <c r="AS40" s="969"/>
      <c r="AT40" s="969"/>
      <c r="AU40" s="969"/>
      <c r="AV40" s="969"/>
      <c r="AW40" s="969"/>
      <c r="AX40" s="969"/>
      <c r="AY40" s="969"/>
      <c r="AZ40" s="1041"/>
      <c r="BA40" s="1041"/>
      <c r="BB40" s="1041"/>
      <c r="BC40" s="1041"/>
      <c r="BD40" s="1041"/>
      <c r="BE40" s="970"/>
      <c r="BF40" s="970"/>
      <c r="BG40" s="970"/>
      <c r="BH40" s="970"/>
      <c r="BI40" s="971"/>
      <c r="BJ40" s="223"/>
      <c r="BK40" s="223"/>
      <c r="BL40" s="223"/>
      <c r="BM40" s="223"/>
      <c r="BN40" s="223"/>
      <c r="BO40" s="232"/>
      <c r="BP40" s="232"/>
      <c r="BQ40" s="229">
        <v>34</v>
      </c>
      <c r="BR40" s="230"/>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21"/>
    </row>
    <row r="41" spans="1:131" ht="26.25" customHeight="1">
      <c r="A41" s="229">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78"/>
      <c r="AL41" s="969"/>
      <c r="AM41" s="969"/>
      <c r="AN41" s="969"/>
      <c r="AO41" s="969"/>
      <c r="AP41" s="969"/>
      <c r="AQ41" s="969"/>
      <c r="AR41" s="969"/>
      <c r="AS41" s="969"/>
      <c r="AT41" s="969"/>
      <c r="AU41" s="969"/>
      <c r="AV41" s="969"/>
      <c r="AW41" s="969"/>
      <c r="AX41" s="969"/>
      <c r="AY41" s="969"/>
      <c r="AZ41" s="1041"/>
      <c r="BA41" s="1041"/>
      <c r="BB41" s="1041"/>
      <c r="BC41" s="1041"/>
      <c r="BD41" s="1041"/>
      <c r="BE41" s="970"/>
      <c r="BF41" s="970"/>
      <c r="BG41" s="970"/>
      <c r="BH41" s="970"/>
      <c r="BI41" s="971"/>
      <c r="BJ41" s="223"/>
      <c r="BK41" s="223"/>
      <c r="BL41" s="223"/>
      <c r="BM41" s="223"/>
      <c r="BN41" s="223"/>
      <c r="BO41" s="232"/>
      <c r="BP41" s="232"/>
      <c r="BQ41" s="229">
        <v>35</v>
      </c>
      <c r="BR41" s="230"/>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21"/>
    </row>
    <row r="42" spans="1:131" ht="26.25" customHeight="1">
      <c r="A42" s="229">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78"/>
      <c r="AL42" s="969"/>
      <c r="AM42" s="969"/>
      <c r="AN42" s="969"/>
      <c r="AO42" s="969"/>
      <c r="AP42" s="969"/>
      <c r="AQ42" s="969"/>
      <c r="AR42" s="969"/>
      <c r="AS42" s="969"/>
      <c r="AT42" s="969"/>
      <c r="AU42" s="969"/>
      <c r="AV42" s="969"/>
      <c r="AW42" s="969"/>
      <c r="AX42" s="969"/>
      <c r="AY42" s="969"/>
      <c r="AZ42" s="1041"/>
      <c r="BA42" s="1041"/>
      <c r="BB42" s="1041"/>
      <c r="BC42" s="1041"/>
      <c r="BD42" s="1041"/>
      <c r="BE42" s="970"/>
      <c r="BF42" s="970"/>
      <c r="BG42" s="970"/>
      <c r="BH42" s="970"/>
      <c r="BI42" s="971"/>
      <c r="BJ42" s="223"/>
      <c r="BK42" s="223"/>
      <c r="BL42" s="223"/>
      <c r="BM42" s="223"/>
      <c r="BN42" s="223"/>
      <c r="BO42" s="232"/>
      <c r="BP42" s="232"/>
      <c r="BQ42" s="229">
        <v>36</v>
      </c>
      <c r="BR42" s="230"/>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21"/>
    </row>
    <row r="43" spans="1:131" ht="26.25" customHeight="1">
      <c r="A43" s="229">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78"/>
      <c r="AL43" s="969"/>
      <c r="AM43" s="969"/>
      <c r="AN43" s="969"/>
      <c r="AO43" s="969"/>
      <c r="AP43" s="969"/>
      <c r="AQ43" s="969"/>
      <c r="AR43" s="969"/>
      <c r="AS43" s="969"/>
      <c r="AT43" s="969"/>
      <c r="AU43" s="969"/>
      <c r="AV43" s="969"/>
      <c r="AW43" s="969"/>
      <c r="AX43" s="969"/>
      <c r="AY43" s="969"/>
      <c r="AZ43" s="1041"/>
      <c r="BA43" s="1041"/>
      <c r="BB43" s="1041"/>
      <c r="BC43" s="1041"/>
      <c r="BD43" s="1041"/>
      <c r="BE43" s="970"/>
      <c r="BF43" s="970"/>
      <c r="BG43" s="970"/>
      <c r="BH43" s="970"/>
      <c r="BI43" s="971"/>
      <c r="BJ43" s="223"/>
      <c r="BK43" s="223"/>
      <c r="BL43" s="223"/>
      <c r="BM43" s="223"/>
      <c r="BN43" s="223"/>
      <c r="BO43" s="232"/>
      <c r="BP43" s="232"/>
      <c r="BQ43" s="229">
        <v>37</v>
      </c>
      <c r="BR43" s="230"/>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21"/>
    </row>
    <row r="44" spans="1:131" ht="26.25" customHeight="1">
      <c r="A44" s="229">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78"/>
      <c r="AL44" s="969"/>
      <c r="AM44" s="969"/>
      <c r="AN44" s="969"/>
      <c r="AO44" s="969"/>
      <c r="AP44" s="969"/>
      <c r="AQ44" s="969"/>
      <c r="AR44" s="969"/>
      <c r="AS44" s="969"/>
      <c r="AT44" s="969"/>
      <c r="AU44" s="969"/>
      <c r="AV44" s="969"/>
      <c r="AW44" s="969"/>
      <c r="AX44" s="969"/>
      <c r="AY44" s="969"/>
      <c r="AZ44" s="1041"/>
      <c r="BA44" s="1041"/>
      <c r="BB44" s="1041"/>
      <c r="BC44" s="1041"/>
      <c r="BD44" s="1041"/>
      <c r="BE44" s="970"/>
      <c r="BF44" s="970"/>
      <c r="BG44" s="970"/>
      <c r="BH44" s="970"/>
      <c r="BI44" s="971"/>
      <c r="BJ44" s="223"/>
      <c r="BK44" s="223"/>
      <c r="BL44" s="223"/>
      <c r="BM44" s="223"/>
      <c r="BN44" s="223"/>
      <c r="BO44" s="232"/>
      <c r="BP44" s="232"/>
      <c r="BQ44" s="229">
        <v>38</v>
      </c>
      <c r="BR44" s="230"/>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21"/>
    </row>
    <row r="45" spans="1:131" ht="26.25" customHeight="1">
      <c r="A45" s="229">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78"/>
      <c r="AL45" s="969"/>
      <c r="AM45" s="969"/>
      <c r="AN45" s="969"/>
      <c r="AO45" s="969"/>
      <c r="AP45" s="969"/>
      <c r="AQ45" s="969"/>
      <c r="AR45" s="969"/>
      <c r="AS45" s="969"/>
      <c r="AT45" s="969"/>
      <c r="AU45" s="969"/>
      <c r="AV45" s="969"/>
      <c r="AW45" s="969"/>
      <c r="AX45" s="969"/>
      <c r="AY45" s="969"/>
      <c r="AZ45" s="1041"/>
      <c r="BA45" s="1041"/>
      <c r="BB45" s="1041"/>
      <c r="BC45" s="1041"/>
      <c r="BD45" s="1041"/>
      <c r="BE45" s="970"/>
      <c r="BF45" s="970"/>
      <c r="BG45" s="970"/>
      <c r="BH45" s="970"/>
      <c r="BI45" s="971"/>
      <c r="BJ45" s="223"/>
      <c r="BK45" s="223"/>
      <c r="BL45" s="223"/>
      <c r="BM45" s="223"/>
      <c r="BN45" s="223"/>
      <c r="BO45" s="232"/>
      <c r="BP45" s="232"/>
      <c r="BQ45" s="229">
        <v>39</v>
      </c>
      <c r="BR45" s="230"/>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21"/>
    </row>
    <row r="46" spans="1:131" ht="26.25" customHeight="1">
      <c r="A46" s="229">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78"/>
      <c r="AL46" s="969"/>
      <c r="AM46" s="969"/>
      <c r="AN46" s="969"/>
      <c r="AO46" s="969"/>
      <c r="AP46" s="969"/>
      <c r="AQ46" s="969"/>
      <c r="AR46" s="969"/>
      <c r="AS46" s="969"/>
      <c r="AT46" s="969"/>
      <c r="AU46" s="969"/>
      <c r="AV46" s="969"/>
      <c r="AW46" s="969"/>
      <c r="AX46" s="969"/>
      <c r="AY46" s="969"/>
      <c r="AZ46" s="1041"/>
      <c r="BA46" s="1041"/>
      <c r="BB46" s="1041"/>
      <c r="BC46" s="1041"/>
      <c r="BD46" s="1041"/>
      <c r="BE46" s="970"/>
      <c r="BF46" s="970"/>
      <c r="BG46" s="970"/>
      <c r="BH46" s="970"/>
      <c r="BI46" s="971"/>
      <c r="BJ46" s="223"/>
      <c r="BK46" s="223"/>
      <c r="BL46" s="223"/>
      <c r="BM46" s="223"/>
      <c r="BN46" s="223"/>
      <c r="BO46" s="232"/>
      <c r="BP46" s="232"/>
      <c r="BQ46" s="229">
        <v>40</v>
      </c>
      <c r="BR46" s="230"/>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21"/>
    </row>
    <row r="47" spans="1:131" ht="26.25" customHeight="1">
      <c r="A47" s="229">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78"/>
      <c r="AL47" s="969"/>
      <c r="AM47" s="969"/>
      <c r="AN47" s="969"/>
      <c r="AO47" s="969"/>
      <c r="AP47" s="969"/>
      <c r="AQ47" s="969"/>
      <c r="AR47" s="969"/>
      <c r="AS47" s="969"/>
      <c r="AT47" s="969"/>
      <c r="AU47" s="969"/>
      <c r="AV47" s="969"/>
      <c r="AW47" s="969"/>
      <c r="AX47" s="969"/>
      <c r="AY47" s="969"/>
      <c r="AZ47" s="1041"/>
      <c r="BA47" s="1041"/>
      <c r="BB47" s="1041"/>
      <c r="BC47" s="1041"/>
      <c r="BD47" s="1041"/>
      <c r="BE47" s="970"/>
      <c r="BF47" s="970"/>
      <c r="BG47" s="970"/>
      <c r="BH47" s="970"/>
      <c r="BI47" s="971"/>
      <c r="BJ47" s="223"/>
      <c r="BK47" s="223"/>
      <c r="BL47" s="223"/>
      <c r="BM47" s="223"/>
      <c r="BN47" s="223"/>
      <c r="BO47" s="232"/>
      <c r="BP47" s="232"/>
      <c r="BQ47" s="229">
        <v>41</v>
      </c>
      <c r="BR47" s="230"/>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21"/>
    </row>
    <row r="48" spans="1:131" ht="26.25" customHeight="1">
      <c r="A48" s="229">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78"/>
      <c r="AL48" s="969"/>
      <c r="AM48" s="969"/>
      <c r="AN48" s="969"/>
      <c r="AO48" s="969"/>
      <c r="AP48" s="969"/>
      <c r="AQ48" s="969"/>
      <c r="AR48" s="969"/>
      <c r="AS48" s="969"/>
      <c r="AT48" s="969"/>
      <c r="AU48" s="969"/>
      <c r="AV48" s="969"/>
      <c r="AW48" s="969"/>
      <c r="AX48" s="969"/>
      <c r="AY48" s="969"/>
      <c r="AZ48" s="1041"/>
      <c r="BA48" s="1041"/>
      <c r="BB48" s="1041"/>
      <c r="BC48" s="1041"/>
      <c r="BD48" s="1041"/>
      <c r="BE48" s="970"/>
      <c r="BF48" s="970"/>
      <c r="BG48" s="970"/>
      <c r="BH48" s="970"/>
      <c r="BI48" s="971"/>
      <c r="BJ48" s="223"/>
      <c r="BK48" s="223"/>
      <c r="BL48" s="223"/>
      <c r="BM48" s="223"/>
      <c r="BN48" s="223"/>
      <c r="BO48" s="232"/>
      <c r="BP48" s="232"/>
      <c r="BQ48" s="229">
        <v>42</v>
      </c>
      <c r="BR48" s="230"/>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21"/>
    </row>
    <row r="49" spans="1:131" ht="26.25" customHeight="1">
      <c r="A49" s="229">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78"/>
      <c r="AL49" s="969"/>
      <c r="AM49" s="969"/>
      <c r="AN49" s="969"/>
      <c r="AO49" s="969"/>
      <c r="AP49" s="969"/>
      <c r="AQ49" s="969"/>
      <c r="AR49" s="969"/>
      <c r="AS49" s="969"/>
      <c r="AT49" s="969"/>
      <c r="AU49" s="969"/>
      <c r="AV49" s="969"/>
      <c r="AW49" s="969"/>
      <c r="AX49" s="969"/>
      <c r="AY49" s="969"/>
      <c r="AZ49" s="1041"/>
      <c r="BA49" s="1041"/>
      <c r="BB49" s="1041"/>
      <c r="BC49" s="1041"/>
      <c r="BD49" s="1041"/>
      <c r="BE49" s="970"/>
      <c r="BF49" s="970"/>
      <c r="BG49" s="970"/>
      <c r="BH49" s="970"/>
      <c r="BI49" s="971"/>
      <c r="BJ49" s="223"/>
      <c r="BK49" s="223"/>
      <c r="BL49" s="223"/>
      <c r="BM49" s="223"/>
      <c r="BN49" s="223"/>
      <c r="BO49" s="232"/>
      <c r="BP49" s="232"/>
      <c r="BQ49" s="229">
        <v>43</v>
      </c>
      <c r="BR49" s="230"/>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21"/>
    </row>
    <row r="50" spans="1:131" ht="26.25" customHeight="1">
      <c r="A50" s="229">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0"/>
      <c r="BF50" s="970"/>
      <c r="BG50" s="970"/>
      <c r="BH50" s="970"/>
      <c r="BI50" s="971"/>
      <c r="BJ50" s="223"/>
      <c r="BK50" s="223"/>
      <c r="BL50" s="223"/>
      <c r="BM50" s="223"/>
      <c r="BN50" s="223"/>
      <c r="BO50" s="232"/>
      <c r="BP50" s="232"/>
      <c r="BQ50" s="229">
        <v>44</v>
      </c>
      <c r="BR50" s="230"/>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21"/>
    </row>
    <row r="51" spans="1:131" ht="26.25" customHeight="1">
      <c r="A51" s="229">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0"/>
      <c r="BF51" s="970"/>
      <c r="BG51" s="970"/>
      <c r="BH51" s="970"/>
      <c r="BI51" s="971"/>
      <c r="BJ51" s="223"/>
      <c r="BK51" s="223"/>
      <c r="BL51" s="223"/>
      <c r="BM51" s="223"/>
      <c r="BN51" s="223"/>
      <c r="BO51" s="232"/>
      <c r="BP51" s="232"/>
      <c r="BQ51" s="229">
        <v>45</v>
      </c>
      <c r="BR51" s="230"/>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21"/>
    </row>
    <row r="52" spans="1:131" ht="26.25" customHeight="1">
      <c r="A52" s="229">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0"/>
      <c r="BF52" s="970"/>
      <c r="BG52" s="970"/>
      <c r="BH52" s="970"/>
      <c r="BI52" s="971"/>
      <c r="BJ52" s="223"/>
      <c r="BK52" s="223"/>
      <c r="BL52" s="223"/>
      <c r="BM52" s="223"/>
      <c r="BN52" s="223"/>
      <c r="BO52" s="232"/>
      <c r="BP52" s="232"/>
      <c r="BQ52" s="229">
        <v>46</v>
      </c>
      <c r="BR52" s="230"/>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21"/>
    </row>
    <row r="53" spans="1:131" ht="26.25" customHeight="1">
      <c r="A53" s="229">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0"/>
      <c r="BF53" s="970"/>
      <c r="BG53" s="970"/>
      <c r="BH53" s="970"/>
      <c r="BI53" s="971"/>
      <c r="BJ53" s="223"/>
      <c r="BK53" s="223"/>
      <c r="BL53" s="223"/>
      <c r="BM53" s="223"/>
      <c r="BN53" s="223"/>
      <c r="BO53" s="232"/>
      <c r="BP53" s="232"/>
      <c r="BQ53" s="229">
        <v>47</v>
      </c>
      <c r="BR53" s="230"/>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21"/>
    </row>
    <row r="54" spans="1:131" ht="26.25" customHeight="1">
      <c r="A54" s="229">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0"/>
      <c r="BF54" s="970"/>
      <c r="BG54" s="970"/>
      <c r="BH54" s="970"/>
      <c r="BI54" s="971"/>
      <c r="BJ54" s="223"/>
      <c r="BK54" s="223"/>
      <c r="BL54" s="223"/>
      <c r="BM54" s="223"/>
      <c r="BN54" s="223"/>
      <c r="BO54" s="232"/>
      <c r="BP54" s="232"/>
      <c r="BQ54" s="229">
        <v>48</v>
      </c>
      <c r="BR54" s="230"/>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21"/>
    </row>
    <row r="55" spans="1:131" ht="26.25" customHeight="1">
      <c r="A55" s="229">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0"/>
      <c r="BF55" s="970"/>
      <c r="BG55" s="970"/>
      <c r="BH55" s="970"/>
      <c r="BI55" s="971"/>
      <c r="BJ55" s="223"/>
      <c r="BK55" s="223"/>
      <c r="BL55" s="223"/>
      <c r="BM55" s="223"/>
      <c r="BN55" s="223"/>
      <c r="BO55" s="232"/>
      <c r="BP55" s="232"/>
      <c r="BQ55" s="229">
        <v>49</v>
      </c>
      <c r="BR55" s="230"/>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21"/>
    </row>
    <row r="56" spans="1:131" ht="26.25" customHeight="1">
      <c r="A56" s="229">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0"/>
      <c r="BF56" s="970"/>
      <c r="BG56" s="970"/>
      <c r="BH56" s="970"/>
      <c r="BI56" s="971"/>
      <c r="BJ56" s="223"/>
      <c r="BK56" s="223"/>
      <c r="BL56" s="223"/>
      <c r="BM56" s="223"/>
      <c r="BN56" s="223"/>
      <c r="BO56" s="232"/>
      <c r="BP56" s="232"/>
      <c r="BQ56" s="229">
        <v>50</v>
      </c>
      <c r="BR56" s="230"/>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21"/>
    </row>
    <row r="57" spans="1:131" ht="26.25" customHeight="1">
      <c r="A57" s="229">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0"/>
      <c r="BF57" s="970"/>
      <c r="BG57" s="970"/>
      <c r="BH57" s="970"/>
      <c r="BI57" s="971"/>
      <c r="BJ57" s="223"/>
      <c r="BK57" s="223"/>
      <c r="BL57" s="223"/>
      <c r="BM57" s="223"/>
      <c r="BN57" s="223"/>
      <c r="BO57" s="232"/>
      <c r="BP57" s="232"/>
      <c r="BQ57" s="229">
        <v>51</v>
      </c>
      <c r="BR57" s="230"/>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21"/>
    </row>
    <row r="58" spans="1:131" ht="26.25" customHeight="1">
      <c r="A58" s="229">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0"/>
      <c r="BF58" s="970"/>
      <c r="BG58" s="970"/>
      <c r="BH58" s="970"/>
      <c r="BI58" s="971"/>
      <c r="BJ58" s="223"/>
      <c r="BK58" s="223"/>
      <c r="BL58" s="223"/>
      <c r="BM58" s="223"/>
      <c r="BN58" s="223"/>
      <c r="BO58" s="232"/>
      <c r="BP58" s="232"/>
      <c r="BQ58" s="229">
        <v>52</v>
      </c>
      <c r="BR58" s="230"/>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21"/>
    </row>
    <row r="59" spans="1:131" ht="26.25" customHeight="1">
      <c r="A59" s="229">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0"/>
      <c r="BF59" s="970"/>
      <c r="BG59" s="970"/>
      <c r="BH59" s="970"/>
      <c r="BI59" s="971"/>
      <c r="BJ59" s="223"/>
      <c r="BK59" s="223"/>
      <c r="BL59" s="223"/>
      <c r="BM59" s="223"/>
      <c r="BN59" s="223"/>
      <c r="BO59" s="232"/>
      <c r="BP59" s="232"/>
      <c r="BQ59" s="229">
        <v>53</v>
      </c>
      <c r="BR59" s="230"/>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21"/>
    </row>
    <row r="60" spans="1:131" ht="26.25" customHeight="1">
      <c r="A60" s="229">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0"/>
      <c r="BF60" s="970"/>
      <c r="BG60" s="970"/>
      <c r="BH60" s="970"/>
      <c r="BI60" s="971"/>
      <c r="BJ60" s="223"/>
      <c r="BK60" s="223"/>
      <c r="BL60" s="223"/>
      <c r="BM60" s="223"/>
      <c r="BN60" s="223"/>
      <c r="BO60" s="232"/>
      <c r="BP60" s="232"/>
      <c r="BQ60" s="229">
        <v>54</v>
      </c>
      <c r="BR60" s="230"/>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21"/>
    </row>
    <row r="61" spans="1:131" ht="26.25" customHeight="1" thickBot="1">
      <c r="A61" s="229">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0"/>
      <c r="BF61" s="970"/>
      <c r="BG61" s="970"/>
      <c r="BH61" s="970"/>
      <c r="BI61" s="971"/>
      <c r="BJ61" s="223"/>
      <c r="BK61" s="223"/>
      <c r="BL61" s="223"/>
      <c r="BM61" s="223"/>
      <c r="BN61" s="223"/>
      <c r="BO61" s="232"/>
      <c r="BP61" s="232"/>
      <c r="BQ61" s="229">
        <v>55</v>
      </c>
      <c r="BR61" s="230"/>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21"/>
    </row>
    <row r="62" spans="1:131" ht="26.25" customHeight="1">
      <c r="A62" s="229">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0"/>
      <c r="BF62" s="970"/>
      <c r="BG62" s="970"/>
      <c r="BH62" s="970"/>
      <c r="BI62" s="971"/>
      <c r="BJ62" s="1027" t="s">
        <v>417</v>
      </c>
      <c r="BK62" s="1028"/>
      <c r="BL62" s="1028"/>
      <c r="BM62" s="1028"/>
      <c r="BN62" s="1029"/>
      <c r="BO62" s="232"/>
      <c r="BP62" s="232"/>
      <c r="BQ62" s="229">
        <v>56</v>
      </c>
      <c r="BR62" s="230"/>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21"/>
    </row>
    <row r="63" spans="1:131" ht="26.25" customHeight="1" thickBot="1">
      <c r="A63" s="231" t="s">
        <v>391</v>
      </c>
      <c r="B63" s="935" t="s">
        <v>418</v>
      </c>
      <c r="C63" s="936"/>
      <c r="D63" s="936"/>
      <c r="E63" s="936"/>
      <c r="F63" s="936"/>
      <c r="G63" s="936"/>
      <c r="H63" s="936"/>
      <c r="I63" s="936"/>
      <c r="J63" s="936"/>
      <c r="K63" s="936"/>
      <c r="L63" s="936"/>
      <c r="M63" s="936"/>
      <c r="N63" s="936"/>
      <c r="O63" s="936"/>
      <c r="P63" s="946"/>
      <c r="Q63" s="960"/>
      <c r="R63" s="961"/>
      <c r="S63" s="961"/>
      <c r="T63" s="961"/>
      <c r="U63" s="961"/>
      <c r="V63" s="961"/>
      <c r="W63" s="961"/>
      <c r="X63" s="961"/>
      <c r="Y63" s="961"/>
      <c r="Z63" s="961"/>
      <c r="AA63" s="961"/>
      <c r="AB63" s="961"/>
      <c r="AC63" s="961"/>
      <c r="AD63" s="961"/>
      <c r="AE63" s="1020"/>
      <c r="AF63" s="1021">
        <v>12047</v>
      </c>
      <c r="AG63" s="957"/>
      <c r="AH63" s="957"/>
      <c r="AI63" s="957"/>
      <c r="AJ63" s="1022"/>
      <c r="AK63" s="1023"/>
      <c r="AL63" s="961"/>
      <c r="AM63" s="961"/>
      <c r="AN63" s="961"/>
      <c r="AO63" s="961"/>
      <c r="AP63" s="957">
        <v>21243</v>
      </c>
      <c r="AQ63" s="957"/>
      <c r="AR63" s="957"/>
      <c r="AS63" s="957"/>
      <c r="AT63" s="957"/>
      <c r="AU63" s="957">
        <v>8775</v>
      </c>
      <c r="AV63" s="957"/>
      <c r="AW63" s="957"/>
      <c r="AX63" s="957"/>
      <c r="AY63" s="957"/>
      <c r="AZ63" s="1017"/>
      <c r="BA63" s="1017"/>
      <c r="BB63" s="1017"/>
      <c r="BC63" s="1017"/>
      <c r="BD63" s="1017"/>
      <c r="BE63" s="958"/>
      <c r="BF63" s="958"/>
      <c r="BG63" s="958"/>
      <c r="BH63" s="958"/>
      <c r="BI63" s="959"/>
      <c r="BJ63" s="1018" t="s">
        <v>419</v>
      </c>
      <c r="BK63" s="951"/>
      <c r="BL63" s="951"/>
      <c r="BM63" s="951"/>
      <c r="BN63" s="1019"/>
      <c r="BO63" s="232"/>
      <c r="BP63" s="232"/>
      <c r="BQ63" s="229">
        <v>57</v>
      </c>
      <c r="BR63" s="230"/>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21"/>
    </row>
    <row r="64" spans="1:131" ht="26.25" customHeight="1">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21"/>
    </row>
    <row r="65" spans="1:131" ht="26.25" customHeight="1" thickBot="1">
      <c r="A65" s="223" t="s">
        <v>420</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21"/>
    </row>
    <row r="66" spans="1:131" ht="26.25" customHeight="1">
      <c r="A66" s="995" t="s">
        <v>421</v>
      </c>
      <c r="B66" s="996"/>
      <c r="C66" s="996"/>
      <c r="D66" s="996"/>
      <c r="E66" s="996"/>
      <c r="F66" s="996"/>
      <c r="G66" s="996"/>
      <c r="H66" s="996"/>
      <c r="I66" s="996"/>
      <c r="J66" s="996"/>
      <c r="K66" s="996"/>
      <c r="L66" s="996"/>
      <c r="M66" s="996"/>
      <c r="N66" s="996"/>
      <c r="O66" s="996"/>
      <c r="P66" s="997"/>
      <c r="Q66" s="1001" t="s">
        <v>395</v>
      </c>
      <c r="R66" s="1002"/>
      <c r="S66" s="1002"/>
      <c r="T66" s="1002"/>
      <c r="U66" s="1003"/>
      <c r="V66" s="1001" t="s">
        <v>422</v>
      </c>
      <c r="W66" s="1002"/>
      <c r="X66" s="1002"/>
      <c r="Y66" s="1002"/>
      <c r="Z66" s="1003"/>
      <c r="AA66" s="1001" t="s">
        <v>423</v>
      </c>
      <c r="AB66" s="1002"/>
      <c r="AC66" s="1002"/>
      <c r="AD66" s="1002"/>
      <c r="AE66" s="1003"/>
      <c r="AF66" s="1007" t="s">
        <v>398</v>
      </c>
      <c r="AG66" s="1008"/>
      <c r="AH66" s="1008"/>
      <c r="AI66" s="1008"/>
      <c r="AJ66" s="1009"/>
      <c r="AK66" s="1001" t="s">
        <v>399</v>
      </c>
      <c r="AL66" s="996"/>
      <c r="AM66" s="996"/>
      <c r="AN66" s="996"/>
      <c r="AO66" s="997"/>
      <c r="AP66" s="1001" t="s">
        <v>424</v>
      </c>
      <c r="AQ66" s="1002"/>
      <c r="AR66" s="1002"/>
      <c r="AS66" s="1002"/>
      <c r="AT66" s="1003"/>
      <c r="AU66" s="1001" t="s">
        <v>425</v>
      </c>
      <c r="AV66" s="1002"/>
      <c r="AW66" s="1002"/>
      <c r="AX66" s="1002"/>
      <c r="AY66" s="1003"/>
      <c r="AZ66" s="1001" t="s">
        <v>377</v>
      </c>
      <c r="BA66" s="1002"/>
      <c r="BB66" s="1002"/>
      <c r="BC66" s="1002"/>
      <c r="BD66" s="1015"/>
      <c r="BE66" s="232"/>
      <c r="BF66" s="232"/>
      <c r="BG66" s="232"/>
      <c r="BH66" s="232"/>
      <c r="BI66" s="232"/>
      <c r="BJ66" s="232"/>
      <c r="BK66" s="232"/>
      <c r="BL66" s="232"/>
      <c r="BM66" s="232"/>
      <c r="BN66" s="232"/>
      <c r="BO66" s="232"/>
      <c r="BP66" s="232"/>
      <c r="BQ66" s="229">
        <v>60</v>
      </c>
      <c r="BR66" s="234"/>
      <c r="BS66" s="943"/>
      <c r="BT66" s="944"/>
      <c r="BU66" s="944"/>
      <c r="BV66" s="944"/>
      <c r="BW66" s="944"/>
      <c r="BX66" s="944"/>
      <c r="BY66" s="944"/>
      <c r="BZ66" s="944"/>
      <c r="CA66" s="944"/>
      <c r="CB66" s="944"/>
      <c r="CC66" s="944"/>
      <c r="CD66" s="944"/>
      <c r="CE66" s="944"/>
      <c r="CF66" s="944"/>
      <c r="CG66" s="953"/>
      <c r="CH66" s="954"/>
      <c r="CI66" s="955"/>
      <c r="CJ66" s="955"/>
      <c r="CK66" s="955"/>
      <c r="CL66" s="956"/>
      <c r="CM66" s="954"/>
      <c r="CN66" s="955"/>
      <c r="CO66" s="955"/>
      <c r="CP66" s="955"/>
      <c r="CQ66" s="956"/>
      <c r="CR66" s="954"/>
      <c r="CS66" s="955"/>
      <c r="CT66" s="955"/>
      <c r="CU66" s="955"/>
      <c r="CV66" s="956"/>
      <c r="CW66" s="954"/>
      <c r="CX66" s="955"/>
      <c r="CY66" s="955"/>
      <c r="CZ66" s="955"/>
      <c r="DA66" s="956"/>
      <c r="DB66" s="954"/>
      <c r="DC66" s="955"/>
      <c r="DD66" s="955"/>
      <c r="DE66" s="955"/>
      <c r="DF66" s="956"/>
      <c r="DG66" s="954"/>
      <c r="DH66" s="955"/>
      <c r="DI66" s="955"/>
      <c r="DJ66" s="955"/>
      <c r="DK66" s="956"/>
      <c r="DL66" s="954"/>
      <c r="DM66" s="955"/>
      <c r="DN66" s="955"/>
      <c r="DO66" s="955"/>
      <c r="DP66" s="956"/>
      <c r="DQ66" s="954"/>
      <c r="DR66" s="955"/>
      <c r="DS66" s="955"/>
      <c r="DT66" s="955"/>
      <c r="DU66" s="956"/>
      <c r="DV66" s="943"/>
      <c r="DW66" s="944"/>
      <c r="DX66" s="944"/>
      <c r="DY66" s="944"/>
      <c r="DZ66" s="945"/>
      <c r="EA66" s="221"/>
    </row>
    <row r="67" spans="1:131" ht="26.25" customHeight="1" thickBot="1">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32"/>
      <c r="BF67" s="232"/>
      <c r="BG67" s="232"/>
      <c r="BH67" s="232"/>
      <c r="BI67" s="232"/>
      <c r="BJ67" s="232"/>
      <c r="BK67" s="232"/>
      <c r="BL67" s="232"/>
      <c r="BM67" s="232"/>
      <c r="BN67" s="232"/>
      <c r="BO67" s="232"/>
      <c r="BP67" s="232"/>
      <c r="BQ67" s="229">
        <v>61</v>
      </c>
      <c r="BR67" s="234"/>
      <c r="BS67" s="943"/>
      <c r="BT67" s="944"/>
      <c r="BU67" s="944"/>
      <c r="BV67" s="944"/>
      <c r="BW67" s="944"/>
      <c r="BX67" s="944"/>
      <c r="BY67" s="944"/>
      <c r="BZ67" s="944"/>
      <c r="CA67" s="944"/>
      <c r="CB67" s="944"/>
      <c r="CC67" s="944"/>
      <c r="CD67" s="944"/>
      <c r="CE67" s="944"/>
      <c r="CF67" s="944"/>
      <c r="CG67" s="953"/>
      <c r="CH67" s="954"/>
      <c r="CI67" s="955"/>
      <c r="CJ67" s="955"/>
      <c r="CK67" s="955"/>
      <c r="CL67" s="956"/>
      <c r="CM67" s="954"/>
      <c r="CN67" s="955"/>
      <c r="CO67" s="955"/>
      <c r="CP67" s="955"/>
      <c r="CQ67" s="956"/>
      <c r="CR67" s="954"/>
      <c r="CS67" s="955"/>
      <c r="CT67" s="955"/>
      <c r="CU67" s="955"/>
      <c r="CV67" s="956"/>
      <c r="CW67" s="954"/>
      <c r="CX67" s="955"/>
      <c r="CY67" s="955"/>
      <c r="CZ67" s="955"/>
      <c r="DA67" s="956"/>
      <c r="DB67" s="954"/>
      <c r="DC67" s="955"/>
      <c r="DD67" s="955"/>
      <c r="DE67" s="955"/>
      <c r="DF67" s="956"/>
      <c r="DG67" s="954"/>
      <c r="DH67" s="955"/>
      <c r="DI67" s="955"/>
      <c r="DJ67" s="955"/>
      <c r="DK67" s="956"/>
      <c r="DL67" s="954"/>
      <c r="DM67" s="955"/>
      <c r="DN67" s="955"/>
      <c r="DO67" s="955"/>
      <c r="DP67" s="956"/>
      <c r="DQ67" s="954"/>
      <c r="DR67" s="955"/>
      <c r="DS67" s="955"/>
      <c r="DT67" s="955"/>
      <c r="DU67" s="956"/>
      <c r="DV67" s="943"/>
      <c r="DW67" s="944"/>
      <c r="DX67" s="944"/>
      <c r="DY67" s="944"/>
      <c r="DZ67" s="945"/>
      <c r="EA67" s="221"/>
    </row>
    <row r="68" spans="1:131" ht="26.25" customHeight="1" thickTop="1">
      <c r="A68" s="227">
        <v>1</v>
      </c>
      <c r="B68" s="985" t="s">
        <v>590</v>
      </c>
      <c r="C68" s="986"/>
      <c r="D68" s="986"/>
      <c r="E68" s="986"/>
      <c r="F68" s="986"/>
      <c r="G68" s="986"/>
      <c r="H68" s="986"/>
      <c r="I68" s="986"/>
      <c r="J68" s="986"/>
      <c r="K68" s="986"/>
      <c r="L68" s="986"/>
      <c r="M68" s="986"/>
      <c r="N68" s="986"/>
      <c r="O68" s="986"/>
      <c r="P68" s="987"/>
      <c r="Q68" s="988">
        <v>3693</v>
      </c>
      <c r="R68" s="982"/>
      <c r="S68" s="982"/>
      <c r="T68" s="982"/>
      <c r="U68" s="982"/>
      <c r="V68" s="982">
        <v>3233</v>
      </c>
      <c r="W68" s="982"/>
      <c r="X68" s="982"/>
      <c r="Y68" s="982"/>
      <c r="Z68" s="982"/>
      <c r="AA68" s="982">
        <v>459</v>
      </c>
      <c r="AB68" s="982"/>
      <c r="AC68" s="982"/>
      <c r="AD68" s="982"/>
      <c r="AE68" s="982"/>
      <c r="AF68" s="982">
        <v>455</v>
      </c>
      <c r="AG68" s="982"/>
      <c r="AH68" s="982"/>
      <c r="AI68" s="982"/>
      <c r="AJ68" s="982"/>
      <c r="AK68" s="982">
        <v>26</v>
      </c>
      <c r="AL68" s="982"/>
      <c r="AM68" s="982"/>
      <c r="AN68" s="982"/>
      <c r="AO68" s="982"/>
      <c r="AP68" s="982">
        <v>939</v>
      </c>
      <c r="AQ68" s="982"/>
      <c r="AR68" s="982"/>
      <c r="AS68" s="982"/>
      <c r="AT68" s="982"/>
      <c r="AU68" s="982">
        <v>603</v>
      </c>
      <c r="AV68" s="982"/>
      <c r="AW68" s="982"/>
      <c r="AX68" s="982"/>
      <c r="AY68" s="982"/>
      <c r="AZ68" s="983"/>
      <c r="BA68" s="983"/>
      <c r="BB68" s="983"/>
      <c r="BC68" s="983"/>
      <c r="BD68" s="984"/>
      <c r="BE68" s="232"/>
      <c r="BF68" s="232"/>
      <c r="BG68" s="232"/>
      <c r="BH68" s="232"/>
      <c r="BI68" s="232"/>
      <c r="BJ68" s="232"/>
      <c r="BK68" s="232"/>
      <c r="BL68" s="232"/>
      <c r="BM68" s="232"/>
      <c r="BN68" s="232"/>
      <c r="BO68" s="232"/>
      <c r="BP68" s="232"/>
      <c r="BQ68" s="229">
        <v>62</v>
      </c>
      <c r="BR68" s="234"/>
      <c r="BS68" s="943"/>
      <c r="BT68" s="944"/>
      <c r="BU68" s="944"/>
      <c r="BV68" s="944"/>
      <c r="BW68" s="944"/>
      <c r="BX68" s="944"/>
      <c r="BY68" s="944"/>
      <c r="BZ68" s="944"/>
      <c r="CA68" s="944"/>
      <c r="CB68" s="944"/>
      <c r="CC68" s="944"/>
      <c r="CD68" s="944"/>
      <c r="CE68" s="944"/>
      <c r="CF68" s="944"/>
      <c r="CG68" s="953"/>
      <c r="CH68" s="954"/>
      <c r="CI68" s="955"/>
      <c r="CJ68" s="955"/>
      <c r="CK68" s="955"/>
      <c r="CL68" s="956"/>
      <c r="CM68" s="954"/>
      <c r="CN68" s="955"/>
      <c r="CO68" s="955"/>
      <c r="CP68" s="955"/>
      <c r="CQ68" s="956"/>
      <c r="CR68" s="954"/>
      <c r="CS68" s="955"/>
      <c r="CT68" s="955"/>
      <c r="CU68" s="955"/>
      <c r="CV68" s="956"/>
      <c r="CW68" s="954"/>
      <c r="CX68" s="955"/>
      <c r="CY68" s="955"/>
      <c r="CZ68" s="955"/>
      <c r="DA68" s="956"/>
      <c r="DB68" s="954"/>
      <c r="DC68" s="955"/>
      <c r="DD68" s="955"/>
      <c r="DE68" s="955"/>
      <c r="DF68" s="956"/>
      <c r="DG68" s="954"/>
      <c r="DH68" s="955"/>
      <c r="DI68" s="955"/>
      <c r="DJ68" s="955"/>
      <c r="DK68" s="956"/>
      <c r="DL68" s="954"/>
      <c r="DM68" s="955"/>
      <c r="DN68" s="955"/>
      <c r="DO68" s="955"/>
      <c r="DP68" s="956"/>
      <c r="DQ68" s="954"/>
      <c r="DR68" s="955"/>
      <c r="DS68" s="955"/>
      <c r="DT68" s="955"/>
      <c r="DU68" s="956"/>
      <c r="DV68" s="943"/>
      <c r="DW68" s="944"/>
      <c r="DX68" s="944"/>
      <c r="DY68" s="944"/>
      <c r="DZ68" s="945"/>
      <c r="EA68" s="221"/>
    </row>
    <row r="69" spans="1:131" ht="26.25" customHeight="1">
      <c r="A69" s="229">
        <v>2</v>
      </c>
      <c r="B69" s="972" t="s">
        <v>591</v>
      </c>
      <c r="C69" s="973"/>
      <c r="D69" s="973"/>
      <c r="E69" s="973"/>
      <c r="F69" s="973"/>
      <c r="G69" s="973"/>
      <c r="H69" s="973"/>
      <c r="I69" s="973"/>
      <c r="J69" s="973"/>
      <c r="K69" s="973"/>
      <c r="L69" s="973"/>
      <c r="M69" s="973"/>
      <c r="N69" s="973"/>
      <c r="O69" s="973"/>
      <c r="P69" s="974"/>
      <c r="Q69" s="975">
        <v>3367</v>
      </c>
      <c r="R69" s="969"/>
      <c r="S69" s="969"/>
      <c r="T69" s="969"/>
      <c r="U69" s="969"/>
      <c r="V69" s="969">
        <v>2962</v>
      </c>
      <c r="W69" s="969"/>
      <c r="X69" s="969"/>
      <c r="Y69" s="969"/>
      <c r="Z69" s="969"/>
      <c r="AA69" s="969">
        <v>405</v>
      </c>
      <c r="AB69" s="969"/>
      <c r="AC69" s="969"/>
      <c r="AD69" s="969"/>
      <c r="AE69" s="969"/>
      <c r="AF69" s="969">
        <v>393</v>
      </c>
      <c r="AG69" s="969"/>
      <c r="AH69" s="969"/>
      <c r="AI69" s="969"/>
      <c r="AJ69" s="969"/>
      <c r="AK69" s="969">
        <v>0</v>
      </c>
      <c r="AL69" s="969"/>
      <c r="AM69" s="969"/>
      <c r="AN69" s="969"/>
      <c r="AO69" s="969"/>
      <c r="AP69" s="969">
        <v>190</v>
      </c>
      <c r="AQ69" s="969"/>
      <c r="AR69" s="969"/>
      <c r="AS69" s="969"/>
      <c r="AT69" s="969"/>
      <c r="AU69" s="969" t="s">
        <v>605</v>
      </c>
      <c r="AV69" s="969"/>
      <c r="AW69" s="969"/>
      <c r="AX69" s="969"/>
      <c r="AY69" s="969"/>
      <c r="AZ69" s="970"/>
      <c r="BA69" s="970"/>
      <c r="BB69" s="970"/>
      <c r="BC69" s="970"/>
      <c r="BD69" s="971"/>
      <c r="BE69" s="232"/>
      <c r="BF69" s="232"/>
      <c r="BG69" s="232"/>
      <c r="BH69" s="232"/>
      <c r="BI69" s="232"/>
      <c r="BJ69" s="232"/>
      <c r="BK69" s="232"/>
      <c r="BL69" s="232"/>
      <c r="BM69" s="232"/>
      <c r="BN69" s="232"/>
      <c r="BO69" s="232"/>
      <c r="BP69" s="232"/>
      <c r="BQ69" s="229">
        <v>63</v>
      </c>
      <c r="BR69" s="234"/>
      <c r="BS69" s="943"/>
      <c r="BT69" s="944"/>
      <c r="BU69" s="944"/>
      <c r="BV69" s="944"/>
      <c r="BW69" s="944"/>
      <c r="BX69" s="944"/>
      <c r="BY69" s="944"/>
      <c r="BZ69" s="944"/>
      <c r="CA69" s="944"/>
      <c r="CB69" s="944"/>
      <c r="CC69" s="944"/>
      <c r="CD69" s="944"/>
      <c r="CE69" s="944"/>
      <c r="CF69" s="944"/>
      <c r="CG69" s="953"/>
      <c r="CH69" s="954"/>
      <c r="CI69" s="955"/>
      <c r="CJ69" s="955"/>
      <c r="CK69" s="955"/>
      <c r="CL69" s="956"/>
      <c r="CM69" s="954"/>
      <c r="CN69" s="955"/>
      <c r="CO69" s="955"/>
      <c r="CP69" s="955"/>
      <c r="CQ69" s="956"/>
      <c r="CR69" s="954"/>
      <c r="CS69" s="955"/>
      <c r="CT69" s="955"/>
      <c r="CU69" s="955"/>
      <c r="CV69" s="956"/>
      <c r="CW69" s="954"/>
      <c r="CX69" s="955"/>
      <c r="CY69" s="955"/>
      <c r="CZ69" s="955"/>
      <c r="DA69" s="956"/>
      <c r="DB69" s="954"/>
      <c r="DC69" s="955"/>
      <c r="DD69" s="955"/>
      <c r="DE69" s="955"/>
      <c r="DF69" s="956"/>
      <c r="DG69" s="954"/>
      <c r="DH69" s="955"/>
      <c r="DI69" s="955"/>
      <c r="DJ69" s="955"/>
      <c r="DK69" s="956"/>
      <c r="DL69" s="954"/>
      <c r="DM69" s="955"/>
      <c r="DN69" s="955"/>
      <c r="DO69" s="955"/>
      <c r="DP69" s="956"/>
      <c r="DQ69" s="954"/>
      <c r="DR69" s="955"/>
      <c r="DS69" s="955"/>
      <c r="DT69" s="955"/>
      <c r="DU69" s="956"/>
      <c r="DV69" s="943"/>
      <c r="DW69" s="944"/>
      <c r="DX69" s="944"/>
      <c r="DY69" s="944"/>
      <c r="DZ69" s="945"/>
      <c r="EA69" s="221"/>
    </row>
    <row r="70" spans="1:131" ht="26.25" customHeight="1">
      <c r="A70" s="229">
        <v>3</v>
      </c>
      <c r="B70" s="972" t="s">
        <v>592</v>
      </c>
      <c r="C70" s="973"/>
      <c r="D70" s="973"/>
      <c r="E70" s="973"/>
      <c r="F70" s="973"/>
      <c r="G70" s="973"/>
      <c r="H70" s="973"/>
      <c r="I70" s="973"/>
      <c r="J70" s="973"/>
      <c r="K70" s="973"/>
      <c r="L70" s="973"/>
      <c r="M70" s="973"/>
      <c r="N70" s="973"/>
      <c r="O70" s="973"/>
      <c r="P70" s="974"/>
      <c r="Q70" s="975">
        <v>1031</v>
      </c>
      <c r="R70" s="969"/>
      <c r="S70" s="969"/>
      <c r="T70" s="969"/>
      <c r="U70" s="969"/>
      <c r="V70" s="969">
        <v>904</v>
      </c>
      <c r="W70" s="969"/>
      <c r="X70" s="969"/>
      <c r="Y70" s="969"/>
      <c r="Z70" s="969"/>
      <c r="AA70" s="969">
        <v>127</v>
      </c>
      <c r="AB70" s="969"/>
      <c r="AC70" s="969"/>
      <c r="AD70" s="969"/>
      <c r="AE70" s="969"/>
      <c r="AF70" s="969">
        <v>1810</v>
      </c>
      <c r="AG70" s="969"/>
      <c r="AH70" s="969"/>
      <c r="AI70" s="969"/>
      <c r="AJ70" s="969"/>
      <c r="AK70" s="969">
        <v>79</v>
      </c>
      <c r="AL70" s="969"/>
      <c r="AM70" s="969"/>
      <c r="AN70" s="969"/>
      <c r="AO70" s="969"/>
      <c r="AP70" s="969">
        <v>1399</v>
      </c>
      <c r="AQ70" s="969"/>
      <c r="AR70" s="969"/>
      <c r="AS70" s="969"/>
      <c r="AT70" s="969"/>
      <c r="AU70" s="969">
        <v>484</v>
      </c>
      <c r="AV70" s="969"/>
      <c r="AW70" s="969"/>
      <c r="AX70" s="969"/>
      <c r="AY70" s="969"/>
      <c r="AZ70" s="970"/>
      <c r="BA70" s="970"/>
      <c r="BB70" s="970"/>
      <c r="BC70" s="970"/>
      <c r="BD70" s="971"/>
      <c r="BE70" s="232"/>
      <c r="BF70" s="232"/>
      <c r="BG70" s="232"/>
      <c r="BH70" s="232"/>
      <c r="BI70" s="232"/>
      <c r="BJ70" s="232"/>
      <c r="BK70" s="232"/>
      <c r="BL70" s="232"/>
      <c r="BM70" s="232"/>
      <c r="BN70" s="232"/>
      <c r="BO70" s="232"/>
      <c r="BP70" s="232"/>
      <c r="BQ70" s="229">
        <v>64</v>
      </c>
      <c r="BR70" s="234"/>
      <c r="BS70" s="943"/>
      <c r="BT70" s="944"/>
      <c r="BU70" s="944"/>
      <c r="BV70" s="944"/>
      <c r="BW70" s="944"/>
      <c r="BX70" s="944"/>
      <c r="BY70" s="944"/>
      <c r="BZ70" s="944"/>
      <c r="CA70" s="944"/>
      <c r="CB70" s="944"/>
      <c r="CC70" s="944"/>
      <c r="CD70" s="944"/>
      <c r="CE70" s="944"/>
      <c r="CF70" s="944"/>
      <c r="CG70" s="953"/>
      <c r="CH70" s="954"/>
      <c r="CI70" s="955"/>
      <c r="CJ70" s="955"/>
      <c r="CK70" s="955"/>
      <c r="CL70" s="956"/>
      <c r="CM70" s="954"/>
      <c r="CN70" s="955"/>
      <c r="CO70" s="955"/>
      <c r="CP70" s="955"/>
      <c r="CQ70" s="956"/>
      <c r="CR70" s="954"/>
      <c r="CS70" s="955"/>
      <c r="CT70" s="955"/>
      <c r="CU70" s="955"/>
      <c r="CV70" s="956"/>
      <c r="CW70" s="954"/>
      <c r="CX70" s="955"/>
      <c r="CY70" s="955"/>
      <c r="CZ70" s="955"/>
      <c r="DA70" s="956"/>
      <c r="DB70" s="954"/>
      <c r="DC70" s="955"/>
      <c r="DD70" s="955"/>
      <c r="DE70" s="955"/>
      <c r="DF70" s="956"/>
      <c r="DG70" s="954"/>
      <c r="DH70" s="955"/>
      <c r="DI70" s="955"/>
      <c r="DJ70" s="955"/>
      <c r="DK70" s="956"/>
      <c r="DL70" s="954"/>
      <c r="DM70" s="955"/>
      <c r="DN70" s="955"/>
      <c r="DO70" s="955"/>
      <c r="DP70" s="956"/>
      <c r="DQ70" s="954"/>
      <c r="DR70" s="955"/>
      <c r="DS70" s="955"/>
      <c r="DT70" s="955"/>
      <c r="DU70" s="956"/>
      <c r="DV70" s="943"/>
      <c r="DW70" s="944"/>
      <c r="DX70" s="944"/>
      <c r="DY70" s="944"/>
      <c r="DZ70" s="945"/>
      <c r="EA70" s="221"/>
    </row>
    <row r="71" spans="1:131" ht="26.25" customHeight="1">
      <c r="A71" s="229">
        <v>4</v>
      </c>
      <c r="B71" s="972" t="s">
        <v>593</v>
      </c>
      <c r="C71" s="973"/>
      <c r="D71" s="973"/>
      <c r="E71" s="973"/>
      <c r="F71" s="973"/>
      <c r="G71" s="973"/>
      <c r="H71" s="973"/>
      <c r="I71" s="973"/>
      <c r="J71" s="973"/>
      <c r="K71" s="973"/>
      <c r="L71" s="973"/>
      <c r="M71" s="973"/>
      <c r="N71" s="973"/>
      <c r="O71" s="973"/>
      <c r="P71" s="974"/>
      <c r="Q71" s="975">
        <v>179</v>
      </c>
      <c r="R71" s="969"/>
      <c r="S71" s="969"/>
      <c r="T71" s="969"/>
      <c r="U71" s="969"/>
      <c r="V71" s="969">
        <v>164</v>
      </c>
      <c r="W71" s="969"/>
      <c r="X71" s="969"/>
      <c r="Y71" s="969"/>
      <c r="Z71" s="969"/>
      <c r="AA71" s="969">
        <v>15</v>
      </c>
      <c r="AB71" s="969"/>
      <c r="AC71" s="969"/>
      <c r="AD71" s="969"/>
      <c r="AE71" s="969"/>
      <c r="AF71" s="969">
        <v>325</v>
      </c>
      <c r="AG71" s="969"/>
      <c r="AH71" s="969"/>
      <c r="AI71" s="969"/>
      <c r="AJ71" s="969"/>
      <c r="AK71" s="969">
        <v>43</v>
      </c>
      <c r="AL71" s="969"/>
      <c r="AM71" s="969"/>
      <c r="AN71" s="969"/>
      <c r="AO71" s="969"/>
      <c r="AP71" s="969" t="s">
        <v>605</v>
      </c>
      <c r="AQ71" s="969"/>
      <c r="AR71" s="969"/>
      <c r="AS71" s="969"/>
      <c r="AT71" s="969"/>
      <c r="AU71" s="969" t="s">
        <v>605</v>
      </c>
      <c r="AV71" s="969"/>
      <c r="AW71" s="969"/>
      <c r="AX71" s="969"/>
      <c r="AY71" s="969"/>
      <c r="AZ71" s="980"/>
      <c r="BA71" s="973"/>
      <c r="BB71" s="973"/>
      <c r="BC71" s="973"/>
      <c r="BD71" s="981"/>
      <c r="BE71" s="232"/>
      <c r="BF71" s="232"/>
      <c r="BG71" s="232"/>
      <c r="BH71" s="232"/>
      <c r="BI71" s="232"/>
      <c r="BJ71" s="232"/>
      <c r="BK71" s="232"/>
      <c r="BL71" s="232"/>
      <c r="BM71" s="232"/>
      <c r="BN71" s="232"/>
      <c r="BO71" s="232"/>
      <c r="BP71" s="232"/>
      <c r="BQ71" s="229">
        <v>65</v>
      </c>
      <c r="BR71" s="234"/>
      <c r="BS71" s="943"/>
      <c r="BT71" s="944"/>
      <c r="BU71" s="944"/>
      <c r="BV71" s="944"/>
      <c r="BW71" s="944"/>
      <c r="BX71" s="944"/>
      <c r="BY71" s="944"/>
      <c r="BZ71" s="944"/>
      <c r="CA71" s="944"/>
      <c r="CB71" s="944"/>
      <c r="CC71" s="944"/>
      <c r="CD71" s="944"/>
      <c r="CE71" s="944"/>
      <c r="CF71" s="944"/>
      <c r="CG71" s="953"/>
      <c r="CH71" s="954"/>
      <c r="CI71" s="955"/>
      <c r="CJ71" s="955"/>
      <c r="CK71" s="955"/>
      <c r="CL71" s="956"/>
      <c r="CM71" s="954"/>
      <c r="CN71" s="955"/>
      <c r="CO71" s="955"/>
      <c r="CP71" s="955"/>
      <c r="CQ71" s="956"/>
      <c r="CR71" s="954"/>
      <c r="CS71" s="955"/>
      <c r="CT71" s="955"/>
      <c r="CU71" s="955"/>
      <c r="CV71" s="956"/>
      <c r="CW71" s="954"/>
      <c r="CX71" s="955"/>
      <c r="CY71" s="955"/>
      <c r="CZ71" s="955"/>
      <c r="DA71" s="956"/>
      <c r="DB71" s="954"/>
      <c r="DC71" s="955"/>
      <c r="DD71" s="955"/>
      <c r="DE71" s="955"/>
      <c r="DF71" s="956"/>
      <c r="DG71" s="954"/>
      <c r="DH71" s="955"/>
      <c r="DI71" s="955"/>
      <c r="DJ71" s="955"/>
      <c r="DK71" s="956"/>
      <c r="DL71" s="954"/>
      <c r="DM71" s="955"/>
      <c r="DN71" s="955"/>
      <c r="DO71" s="955"/>
      <c r="DP71" s="956"/>
      <c r="DQ71" s="954"/>
      <c r="DR71" s="955"/>
      <c r="DS71" s="955"/>
      <c r="DT71" s="955"/>
      <c r="DU71" s="956"/>
      <c r="DV71" s="943"/>
      <c r="DW71" s="944"/>
      <c r="DX71" s="944"/>
      <c r="DY71" s="944"/>
      <c r="DZ71" s="945"/>
      <c r="EA71" s="221"/>
    </row>
    <row r="72" spans="1:131" ht="26.25" customHeight="1">
      <c r="A72" s="229">
        <v>5</v>
      </c>
      <c r="B72" s="972" t="s">
        <v>594</v>
      </c>
      <c r="C72" s="973"/>
      <c r="D72" s="973"/>
      <c r="E72" s="973"/>
      <c r="F72" s="973"/>
      <c r="G72" s="973"/>
      <c r="H72" s="973"/>
      <c r="I72" s="973"/>
      <c r="J72" s="973"/>
      <c r="K72" s="973"/>
      <c r="L72" s="973"/>
      <c r="M72" s="973"/>
      <c r="N72" s="973"/>
      <c r="O72" s="973"/>
      <c r="P72" s="974"/>
      <c r="Q72" s="975">
        <v>82</v>
      </c>
      <c r="R72" s="969"/>
      <c r="S72" s="969"/>
      <c r="T72" s="969"/>
      <c r="U72" s="969"/>
      <c r="V72" s="969">
        <v>68</v>
      </c>
      <c r="W72" s="969"/>
      <c r="X72" s="969"/>
      <c r="Y72" s="969"/>
      <c r="Z72" s="969"/>
      <c r="AA72" s="969">
        <v>14</v>
      </c>
      <c r="AB72" s="969"/>
      <c r="AC72" s="969"/>
      <c r="AD72" s="969"/>
      <c r="AE72" s="969"/>
      <c r="AF72" s="969">
        <v>14</v>
      </c>
      <c r="AG72" s="969"/>
      <c r="AH72" s="969"/>
      <c r="AI72" s="969"/>
      <c r="AJ72" s="969"/>
      <c r="AK72" s="969" t="s">
        <v>605</v>
      </c>
      <c r="AL72" s="969"/>
      <c r="AM72" s="969"/>
      <c r="AN72" s="969"/>
      <c r="AO72" s="969"/>
      <c r="AP72" s="969" t="s">
        <v>605</v>
      </c>
      <c r="AQ72" s="969"/>
      <c r="AR72" s="969"/>
      <c r="AS72" s="969"/>
      <c r="AT72" s="969"/>
      <c r="AU72" s="969" t="s">
        <v>605</v>
      </c>
      <c r="AV72" s="969"/>
      <c r="AW72" s="969"/>
      <c r="AX72" s="969"/>
      <c r="AY72" s="969"/>
      <c r="AZ72" s="980"/>
      <c r="BA72" s="973"/>
      <c r="BB72" s="973"/>
      <c r="BC72" s="973"/>
      <c r="BD72" s="981"/>
      <c r="BE72" s="232"/>
      <c r="BF72" s="232"/>
      <c r="BG72" s="232"/>
      <c r="BH72" s="232"/>
      <c r="BI72" s="232"/>
      <c r="BJ72" s="232"/>
      <c r="BK72" s="232"/>
      <c r="BL72" s="232"/>
      <c r="BM72" s="232"/>
      <c r="BN72" s="232"/>
      <c r="BO72" s="232"/>
      <c r="BP72" s="232"/>
      <c r="BQ72" s="229">
        <v>66</v>
      </c>
      <c r="BR72" s="234"/>
      <c r="BS72" s="943"/>
      <c r="BT72" s="944"/>
      <c r="BU72" s="944"/>
      <c r="BV72" s="944"/>
      <c r="BW72" s="944"/>
      <c r="BX72" s="944"/>
      <c r="BY72" s="944"/>
      <c r="BZ72" s="944"/>
      <c r="CA72" s="944"/>
      <c r="CB72" s="944"/>
      <c r="CC72" s="944"/>
      <c r="CD72" s="944"/>
      <c r="CE72" s="944"/>
      <c r="CF72" s="944"/>
      <c r="CG72" s="953"/>
      <c r="CH72" s="954"/>
      <c r="CI72" s="955"/>
      <c r="CJ72" s="955"/>
      <c r="CK72" s="955"/>
      <c r="CL72" s="956"/>
      <c r="CM72" s="954"/>
      <c r="CN72" s="955"/>
      <c r="CO72" s="955"/>
      <c r="CP72" s="955"/>
      <c r="CQ72" s="956"/>
      <c r="CR72" s="954"/>
      <c r="CS72" s="955"/>
      <c r="CT72" s="955"/>
      <c r="CU72" s="955"/>
      <c r="CV72" s="956"/>
      <c r="CW72" s="954"/>
      <c r="CX72" s="955"/>
      <c r="CY72" s="955"/>
      <c r="CZ72" s="955"/>
      <c r="DA72" s="956"/>
      <c r="DB72" s="954"/>
      <c r="DC72" s="955"/>
      <c r="DD72" s="955"/>
      <c r="DE72" s="955"/>
      <c r="DF72" s="956"/>
      <c r="DG72" s="954"/>
      <c r="DH72" s="955"/>
      <c r="DI72" s="955"/>
      <c r="DJ72" s="955"/>
      <c r="DK72" s="956"/>
      <c r="DL72" s="954"/>
      <c r="DM72" s="955"/>
      <c r="DN72" s="955"/>
      <c r="DO72" s="955"/>
      <c r="DP72" s="956"/>
      <c r="DQ72" s="954"/>
      <c r="DR72" s="955"/>
      <c r="DS72" s="955"/>
      <c r="DT72" s="955"/>
      <c r="DU72" s="956"/>
      <c r="DV72" s="943"/>
      <c r="DW72" s="944"/>
      <c r="DX72" s="944"/>
      <c r="DY72" s="944"/>
      <c r="DZ72" s="945"/>
      <c r="EA72" s="221"/>
    </row>
    <row r="73" spans="1:131" ht="26.25" customHeight="1">
      <c r="A73" s="229">
        <v>6</v>
      </c>
      <c r="B73" s="972" t="s">
        <v>595</v>
      </c>
      <c r="C73" s="973"/>
      <c r="D73" s="973"/>
      <c r="E73" s="973"/>
      <c r="F73" s="973"/>
      <c r="G73" s="973"/>
      <c r="H73" s="973"/>
      <c r="I73" s="973"/>
      <c r="J73" s="973"/>
      <c r="K73" s="973"/>
      <c r="L73" s="973"/>
      <c r="M73" s="973"/>
      <c r="N73" s="973"/>
      <c r="O73" s="973"/>
      <c r="P73" s="974"/>
      <c r="Q73" s="975">
        <v>225844</v>
      </c>
      <c r="R73" s="969"/>
      <c r="S73" s="969"/>
      <c r="T73" s="969"/>
      <c r="U73" s="969"/>
      <c r="V73" s="969">
        <v>215538</v>
      </c>
      <c r="W73" s="969"/>
      <c r="X73" s="969"/>
      <c r="Y73" s="969"/>
      <c r="Z73" s="969"/>
      <c r="AA73" s="969">
        <v>10306</v>
      </c>
      <c r="AB73" s="969"/>
      <c r="AC73" s="969"/>
      <c r="AD73" s="969"/>
      <c r="AE73" s="969"/>
      <c r="AF73" s="969">
        <v>10306</v>
      </c>
      <c r="AG73" s="969"/>
      <c r="AH73" s="969"/>
      <c r="AI73" s="969"/>
      <c r="AJ73" s="969"/>
      <c r="AK73" s="969" t="s">
        <v>605</v>
      </c>
      <c r="AL73" s="969"/>
      <c r="AM73" s="969"/>
      <c r="AN73" s="969"/>
      <c r="AO73" s="969"/>
      <c r="AP73" s="969" t="s">
        <v>605</v>
      </c>
      <c r="AQ73" s="969"/>
      <c r="AR73" s="969"/>
      <c r="AS73" s="969"/>
      <c r="AT73" s="969"/>
      <c r="AU73" s="969" t="s">
        <v>605</v>
      </c>
      <c r="AV73" s="969"/>
      <c r="AW73" s="969"/>
      <c r="AX73" s="969"/>
      <c r="AY73" s="969"/>
      <c r="AZ73" s="980"/>
      <c r="BA73" s="973"/>
      <c r="BB73" s="973"/>
      <c r="BC73" s="973"/>
      <c r="BD73" s="981"/>
      <c r="BE73" s="232"/>
      <c r="BF73" s="232"/>
      <c r="BG73" s="232"/>
      <c r="BH73" s="232"/>
      <c r="BI73" s="232"/>
      <c r="BJ73" s="232"/>
      <c r="BK73" s="232"/>
      <c r="BL73" s="232"/>
      <c r="BM73" s="232"/>
      <c r="BN73" s="232"/>
      <c r="BO73" s="232"/>
      <c r="BP73" s="232"/>
      <c r="BQ73" s="229">
        <v>67</v>
      </c>
      <c r="BR73" s="234"/>
      <c r="BS73" s="943"/>
      <c r="BT73" s="944"/>
      <c r="BU73" s="944"/>
      <c r="BV73" s="944"/>
      <c r="BW73" s="944"/>
      <c r="BX73" s="944"/>
      <c r="BY73" s="944"/>
      <c r="BZ73" s="944"/>
      <c r="CA73" s="944"/>
      <c r="CB73" s="944"/>
      <c r="CC73" s="944"/>
      <c r="CD73" s="944"/>
      <c r="CE73" s="944"/>
      <c r="CF73" s="944"/>
      <c r="CG73" s="953"/>
      <c r="CH73" s="954"/>
      <c r="CI73" s="955"/>
      <c r="CJ73" s="955"/>
      <c r="CK73" s="955"/>
      <c r="CL73" s="956"/>
      <c r="CM73" s="954"/>
      <c r="CN73" s="955"/>
      <c r="CO73" s="955"/>
      <c r="CP73" s="955"/>
      <c r="CQ73" s="956"/>
      <c r="CR73" s="954"/>
      <c r="CS73" s="955"/>
      <c r="CT73" s="955"/>
      <c r="CU73" s="955"/>
      <c r="CV73" s="956"/>
      <c r="CW73" s="954"/>
      <c r="CX73" s="955"/>
      <c r="CY73" s="955"/>
      <c r="CZ73" s="955"/>
      <c r="DA73" s="956"/>
      <c r="DB73" s="954"/>
      <c r="DC73" s="955"/>
      <c r="DD73" s="955"/>
      <c r="DE73" s="955"/>
      <c r="DF73" s="956"/>
      <c r="DG73" s="954"/>
      <c r="DH73" s="955"/>
      <c r="DI73" s="955"/>
      <c r="DJ73" s="955"/>
      <c r="DK73" s="956"/>
      <c r="DL73" s="954"/>
      <c r="DM73" s="955"/>
      <c r="DN73" s="955"/>
      <c r="DO73" s="955"/>
      <c r="DP73" s="956"/>
      <c r="DQ73" s="954"/>
      <c r="DR73" s="955"/>
      <c r="DS73" s="955"/>
      <c r="DT73" s="955"/>
      <c r="DU73" s="956"/>
      <c r="DV73" s="943"/>
      <c r="DW73" s="944"/>
      <c r="DX73" s="944"/>
      <c r="DY73" s="944"/>
      <c r="DZ73" s="945"/>
      <c r="EA73" s="221"/>
    </row>
    <row r="74" spans="1:131" ht="26.25" customHeight="1">
      <c r="A74" s="229">
        <v>7</v>
      </c>
      <c r="B74" s="972" t="s">
        <v>596</v>
      </c>
      <c r="C74" s="973"/>
      <c r="D74" s="973"/>
      <c r="E74" s="973"/>
      <c r="F74" s="973"/>
      <c r="G74" s="973"/>
      <c r="H74" s="973"/>
      <c r="I74" s="973"/>
      <c r="J74" s="973"/>
      <c r="K74" s="973"/>
      <c r="L74" s="973"/>
      <c r="M74" s="973"/>
      <c r="N74" s="973"/>
      <c r="O74" s="973"/>
      <c r="P74" s="974"/>
      <c r="Q74" s="975">
        <v>163</v>
      </c>
      <c r="R74" s="969"/>
      <c r="S74" s="969"/>
      <c r="T74" s="969"/>
      <c r="U74" s="969"/>
      <c r="V74" s="969">
        <v>96</v>
      </c>
      <c r="W74" s="969"/>
      <c r="X74" s="969"/>
      <c r="Y74" s="969"/>
      <c r="Z74" s="969"/>
      <c r="AA74" s="969">
        <v>68</v>
      </c>
      <c r="AB74" s="969"/>
      <c r="AC74" s="969"/>
      <c r="AD74" s="969"/>
      <c r="AE74" s="969"/>
      <c r="AF74" s="969">
        <v>68</v>
      </c>
      <c r="AG74" s="969"/>
      <c r="AH74" s="969"/>
      <c r="AI74" s="969"/>
      <c r="AJ74" s="969"/>
      <c r="AK74" s="969" t="s">
        <v>605</v>
      </c>
      <c r="AL74" s="969"/>
      <c r="AM74" s="969"/>
      <c r="AN74" s="969"/>
      <c r="AO74" s="969"/>
      <c r="AP74" s="969" t="s">
        <v>605</v>
      </c>
      <c r="AQ74" s="969"/>
      <c r="AR74" s="969"/>
      <c r="AS74" s="969"/>
      <c r="AT74" s="969"/>
      <c r="AU74" s="969" t="s">
        <v>605</v>
      </c>
      <c r="AV74" s="969"/>
      <c r="AW74" s="969"/>
      <c r="AX74" s="969"/>
      <c r="AY74" s="969"/>
      <c r="AZ74" s="980"/>
      <c r="BA74" s="973"/>
      <c r="BB74" s="973"/>
      <c r="BC74" s="973"/>
      <c r="BD74" s="981"/>
      <c r="BE74" s="232"/>
      <c r="BF74" s="232"/>
      <c r="BG74" s="232"/>
      <c r="BH74" s="232"/>
      <c r="BI74" s="232"/>
      <c r="BJ74" s="232"/>
      <c r="BK74" s="232"/>
      <c r="BL74" s="232"/>
      <c r="BM74" s="232"/>
      <c r="BN74" s="232"/>
      <c r="BO74" s="232"/>
      <c r="BP74" s="232"/>
      <c r="BQ74" s="229">
        <v>68</v>
      </c>
      <c r="BR74" s="234"/>
      <c r="BS74" s="943"/>
      <c r="BT74" s="944"/>
      <c r="BU74" s="944"/>
      <c r="BV74" s="944"/>
      <c r="BW74" s="944"/>
      <c r="BX74" s="944"/>
      <c r="BY74" s="944"/>
      <c r="BZ74" s="944"/>
      <c r="CA74" s="944"/>
      <c r="CB74" s="944"/>
      <c r="CC74" s="944"/>
      <c r="CD74" s="944"/>
      <c r="CE74" s="944"/>
      <c r="CF74" s="944"/>
      <c r="CG74" s="953"/>
      <c r="CH74" s="954"/>
      <c r="CI74" s="955"/>
      <c r="CJ74" s="955"/>
      <c r="CK74" s="955"/>
      <c r="CL74" s="956"/>
      <c r="CM74" s="954"/>
      <c r="CN74" s="955"/>
      <c r="CO74" s="955"/>
      <c r="CP74" s="955"/>
      <c r="CQ74" s="956"/>
      <c r="CR74" s="954"/>
      <c r="CS74" s="955"/>
      <c r="CT74" s="955"/>
      <c r="CU74" s="955"/>
      <c r="CV74" s="956"/>
      <c r="CW74" s="954"/>
      <c r="CX74" s="955"/>
      <c r="CY74" s="955"/>
      <c r="CZ74" s="955"/>
      <c r="DA74" s="956"/>
      <c r="DB74" s="954"/>
      <c r="DC74" s="955"/>
      <c r="DD74" s="955"/>
      <c r="DE74" s="955"/>
      <c r="DF74" s="956"/>
      <c r="DG74" s="954"/>
      <c r="DH74" s="955"/>
      <c r="DI74" s="955"/>
      <c r="DJ74" s="955"/>
      <c r="DK74" s="956"/>
      <c r="DL74" s="954"/>
      <c r="DM74" s="955"/>
      <c r="DN74" s="955"/>
      <c r="DO74" s="955"/>
      <c r="DP74" s="956"/>
      <c r="DQ74" s="954"/>
      <c r="DR74" s="955"/>
      <c r="DS74" s="955"/>
      <c r="DT74" s="955"/>
      <c r="DU74" s="956"/>
      <c r="DV74" s="943"/>
      <c r="DW74" s="944"/>
      <c r="DX74" s="944"/>
      <c r="DY74" s="944"/>
      <c r="DZ74" s="945"/>
      <c r="EA74" s="221"/>
    </row>
    <row r="75" spans="1:131" ht="26.25" customHeight="1">
      <c r="A75" s="229">
        <v>8</v>
      </c>
      <c r="B75" s="972"/>
      <c r="C75" s="973"/>
      <c r="D75" s="973"/>
      <c r="E75" s="973"/>
      <c r="F75" s="973"/>
      <c r="G75" s="973"/>
      <c r="H75" s="973"/>
      <c r="I75" s="973"/>
      <c r="J75" s="973"/>
      <c r="K75" s="973"/>
      <c r="L75" s="973"/>
      <c r="M75" s="973"/>
      <c r="N75" s="973"/>
      <c r="O75" s="973"/>
      <c r="P75" s="974"/>
      <c r="Q75" s="976"/>
      <c r="R75" s="977"/>
      <c r="S75" s="977"/>
      <c r="T75" s="977"/>
      <c r="U75" s="978"/>
      <c r="V75" s="979"/>
      <c r="W75" s="977"/>
      <c r="X75" s="977"/>
      <c r="Y75" s="977"/>
      <c r="Z75" s="978"/>
      <c r="AA75" s="979"/>
      <c r="AB75" s="977"/>
      <c r="AC75" s="977"/>
      <c r="AD75" s="977"/>
      <c r="AE75" s="978"/>
      <c r="AF75" s="979"/>
      <c r="AG75" s="977"/>
      <c r="AH75" s="977"/>
      <c r="AI75" s="977"/>
      <c r="AJ75" s="978"/>
      <c r="AK75" s="979"/>
      <c r="AL75" s="977"/>
      <c r="AM75" s="977"/>
      <c r="AN75" s="977"/>
      <c r="AO75" s="978"/>
      <c r="AP75" s="979"/>
      <c r="AQ75" s="977"/>
      <c r="AR75" s="977"/>
      <c r="AS75" s="977"/>
      <c r="AT75" s="978"/>
      <c r="AU75" s="979"/>
      <c r="AV75" s="977"/>
      <c r="AW75" s="977"/>
      <c r="AX75" s="977"/>
      <c r="AY75" s="978"/>
      <c r="AZ75" s="970"/>
      <c r="BA75" s="970"/>
      <c r="BB75" s="970"/>
      <c r="BC75" s="970"/>
      <c r="BD75" s="971"/>
      <c r="BE75" s="232"/>
      <c r="BF75" s="232"/>
      <c r="BG75" s="232"/>
      <c r="BH75" s="232"/>
      <c r="BI75" s="232"/>
      <c r="BJ75" s="232"/>
      <c r="BK75" s="232"/>
      <c r="BL75" s="232"/>
      <c r="BM75" s="232"/>
      <c r="BN75" s="232"/>
      <c r="BO75" s="232"/>
      <c r="BP75" s="232"/>
      <c r="BQ75" s="229">
        <v>69</v>
      </c>
      <c r="BR75" s="234"/>
      <c r="BS75" s="943"/>
      <c r="BT75" s="944"/>
      <c r="BU75" s="944"/>
      <c r="BV75" s="944"/>
      <c r="BW75" s="944"/>
      <c r="BX75" s="944"/>
      <c r="BY75" s="944"/>
      <c r="BZ75" s="944"/>
      <c r="CA75" s="944"/>
      <c r="CB75" s="944"/>
      <c r="CC75" s="944"/>
      <c r="CD75" s="944"/>
      <c r="CE75" s="944"/>
      <c r="CF75" s="944"/>
      <c r="CG75" s="953"/>
      <c r="CH75" s="954"/>
      <c r="CI75" s="955"/>
      <c r="CJ75" s="955"/>
      <c r="CK75" s="955"/>
      <c r="CL75" s="956"/>
      <c r="CM75" s="954"/>
      <c r="CN75" s="955"/>
      <c r="CO75" s="955"/>
      <c r="CP75" s="955"/>
      <c r="CQ75" s="956"/>
      <c r="CR75" s="954"/>
      <c r="CS75" s="955"/>
      <c r="CT75" s="955"/>
      <c r="CU75" s="955"/>
      <c r="CV75" s="956"/>
      <c r="CW75" s="954"/>
      <c r="CX75" s="955"/>
      <c r="CY75" s="955"/>
      <c r="CZ75" s="955"/>
      <c r="DA75" s="956"/>
      <c r="DB75" s="954"/>
      <c r="DC75" s="955"/>
      <c r="DD75" s="955"/>
      <c r="DE75" s="955"/>
      <c r="DF75" s="956"/>
      <c r="DG75" s="954"/>
      <c r="DH75" s="955"/>
      <c r="DI75" s="955"/>
      <c r="DJ75" s="955"/>
      <c r="DK75" s="956"/>
      <c r="DL75" s="954"/>
      <c r="DM75" s="955"/>
      <c r="DN75" s="955"/>
      <c r="DO75" s="955"/>
      <c r="DP75" s="956"/>
      <c r="DQ75" s="954"/>
      <c r="DR75" s="955"/>
      <c r="DS75" s="955"/>
      <c r="DT75" s="955"/>
      <c r="DU75" s="956"/>
      <c r="DV75" s="943"/>
      <c r="DW75" s="944"/>
      <c r="DX75" s="944"/>
      <c r="DY75" s="944"/>
      <c r="DZ75" s="945"/>
      <c r="EA75" s="221"/>
    </row>
    <row r="76" spans="1:131" ht="26.25" customHeight="1">
      <c r="A76" s="229">
        <v>9</v>
      </c>
      <c r="B76" s="972"/>
      <c r="C76" s="973"/>
      <c r="D76" s="973"/>
      <c r="E76" s="973"/>
      <c r="F76" s="973"/>
      <c r="G76" s="973"/>
      <c r="H76" s="973"/>
      <c r="I76" s="973"/>
      <c r="J76" s="973"/>
      <c r="K76" s="973"/>
      <c r="L76" s="973"/>
      <c r="M76" s="973"/>
      <c r="N76" s="973"/>
      <c r="O76" s="973"/>
      <c r="P76" s="974"/>
      <c r="Q76" s="976"/>
      <c r="R76" s="977"/>
      <c r="S76" s="977"/>
      <c r="T76" s="977"/>
      <c r="U76" s="978"/>
      <c r="V76" s="979"/>
      <c r="W76" s="977"/>
      <c r="X76" s="977"/>
      <c r="Y76" s="977"/>
      <c r="Z76" s="978"/>
      <c r="AA76" s="979"/>
      <c r="AB76" s="977"/>
      <c r="AC76" s="977"/>
      <c r="AD76" s="977"/>
      <c r="AE76" s="978"/>
      <c r="AF76" s="979"/>
      <c r="AG76" s="977"/>
      <c r="AH76" s="977"/>
      <c r="AI76" s="977"/>
      <c r="AJ76" s="978"/>
      <c r="AK76" s="979"/>
      <c r="AL76" s="977"/>
      <c r="AM76" s="977"/>
      <c r="AN76" s="977"/>
      <c r="AO76" s="978"/>
      <c r="AP76" s="979"/>
      <c r="AQ76" s="977"/>
      <c r="AR76" s="977"/>
      <c r="AS76" s="977"/>
      <c r="AT76" s="978"/>
      <c r="AU76" s="979"/>
      <c r="AV76" s="977"/>
      <c r="AW76" s="977"/>
      <c r="AX76" s="977"/>
      <c r="AY76" s="978"/>
      <c r="AZ76" s="970"/>
      <c r="BA76" s="970"/>
      <c r="BB76" s="970"/>
      <c r="BC76" s="970"/>
      <c r="BD76" s="971"/>
      <c r="BE76" s="232"/>
      <c r="BF76" s="232"/>
      <c r="BG76" s="232"/>
      <c r="BH76" s="232"/>
      <c r="BI76" s="232"/>
      <c r="BJ76" s="232"/>
      <c r="BK76" s="232"/>
      <c r="BL76" s="232"/>
      <c r="BM76" s="232"/>
      <c r="BN76" s="232"/>
      <c r="BO76" s="232"/>
      <c r="BP76" s="232"/>
      <c r="BQ76" s="229">
        <v>70</v>
      </c>
      <c r="BR76" s="234"/>
      <c r="BS76" s="943"/>
      <c r="BT76" s="944"/>
      <c r="BU76" s="944"/>
      <c r="BV76" s="944"/>
      <c r="BW76" s="944"/>
      <c r="BX76" s="944"/>
      <c r="BY76" s="944"/>
      <c r="BZ76" s="944"/>
      <c r="CA76" s="944"/>
      <c r="CB76" s="944"/>
      <c r="CC76" s="944"/>
      <c r="CD76" s="944"/>
      <c r="CE76" s="944"/>
      <c r="CF76" s="944"/>
      <c r="CG76" s="953"/>
      <c r="CH76" s="954"/>
      <c r="CI76" s="955"/>
      <c r="CJ76" s="955"/>
      <c r="CK76" s="955"/>
      <c r="CL76" s="956"/>
      <c r="CM76" s="954"/>
      <c r="CN76" s="955"/>
      <c r="CO76" s="955"/>
      <c r="CP76" s="955"/>
      <c r="CQ76" s="956"/>
      <c r="CR76" s="954"/>
      <c r="CS76" s="955"/>
      <c r="CT76" s="955"/>
      <c r="CU76" s="955"/>
      <c r="CV76" s="956"/>
      <c r="CW76" s="954"/>
      <c r="CX76" s="955"/>
      <c r="CY76" s="955"/>
      <c r="CZ76" s="955"/>
      <c r="DA76" s="956"/>
      <c r="DB76" s="954"/>
      <c r="DC76" s="955"/>
      <c r="DD76" s="955"/>
      <c r="DE76" s="955"/>
      <c r="DF76" s="956"/>
      <c r="DG76" s="954"/>
      <c r="DH76" s="955"/>
      <c r="DI76" s="955"/>
      <c r="DJ76" s="955"/>
      <c r="DK76" s="956"/>
      <c r="DL76" s="954"/>
      <c r="DM76" s="955"/>
      <c r="DN76" s="955"/>
      <c r="DO76" s="955"/>
      <c r="DP76" s="956"/>
      <c r="DQ76" s="954"/>
      <c r="DR76" s="955"/>
      <c r="DS76" s="955"/>
      <c r="DT76" s="955"/>
      <c r="DU76" s="956"/>
      <c r="DV76" s="943"/>
      <c r="DW76" s="944"/>
      <c r="DX76" s="944"/>
      <c r="DY76" s="944"/>
      <c r="DZ76" s="945"/>
      <c r="EA76" s="221"/>
    </row>
    <row r="77" spans="1:131" ht="26.25" customHeight="1">
      <c r="A77" s="229">
        <v>10</v>
      </c>
      <c r="B77" s="972"/>
      <c r="C77" s="973"/>
      <c r="D77" s="973"/>
      <c r="E77" s="973"/>
      <c r="F77" s="973"/>
      <c r="G77" s="973"/>
      <c r="H77" s="973"/>
      <c r="I77" s="973"/>
      <c r="J77" s="973"/>
      <c r="K77" s="973"/>
      <c r="L77" s="973"/>
      <c r="M77" s="973"/>
      <c r="N77" s="973"/>
      <c r="O77" s="973"/>
      <c r="P77" s="974"/>
      <c r="Q77" s="976"/>
      <c r="R77" s="977"/>
      <c r="S77" s="977"/>
      <c r="T77" s="977"/>
      <c r="U77" s="978"/>
      <c r="V77" s="979"/>
      <c r="W77" s="977"/>
      <c r="X77" s="977"/>
      <c r="Y77" s="977"/>
      <c r="Z77" s="978"/>
      <c r="AA77" s="979"/>
      <c r="AB77" s="977"/>
      <c r="AC77" s="977"/>
      <c r="AD77" s="977"/>
      <c r="AE77" s="978"/>
      <c r="AF77" s="979"/>
      <c r="AG77" s="977"/>
      <c r="AH77" s="977"/>
      <c r="AI77" s="977"/>
      <c r="AJ77" s="978"/>
      <c r="AK77" s="979"/>
      <c r="AL77" s="977"/>
      <c r="AM77" s="977"/>
      <c r="AN77" s="977"/>
      <c r="AO77" s="978"/>
      <c r="AP77" s="979"/>
      <c r="AQ77" s="977"/>
      <c r="AR77" s="977"/>
      <c r="AS77" s="977"/>
      <c r="AT77" s="978"/>
      <c r="AU77" s="979"/>
      <c r="AV77" s="977"/>
      <c r="AW77" s="977"/>
      <c r="AX77" s="977"/>
      <c r="AY77" s="978"/>
      <c r="AZ77" s="970"/>
      <c r="BA77" s="970"/>
      <c r="BB77" s="970"/>
      <c r="BC77" s="970"/>
      <c r="BD77" s="971"/>
      <c r="BE77" s="232"/>
      <c r="BF77" s="232"/>
      <c r="BG77" s="232"/>
      <c r="BH77" s="232"/>
      <c r="BI77" s="232"/>
      <c r="BJ77" s="232"/>
      <c r="BK77" s="232"/>
      <c r="BL77" s="232"/>
      <c r="BM77" s="232"/>
      <c r="BN77" s="232"/>
      <c r="BO77" s="232"/>
      <c r="BP77" s="232"/>
      <c r="BQ77" s="229">
        <v>71</v>
      </c>
      <c r="BR77" s="234"/>
      <c r="BS77" s="943"/>
      <c r="BT77" s="944"/>
      <c r="BU77" s="944"/>
      <c r="BV77" s="944"/>
      <c r="BW77" s="944"/>
      <c r="BX77" s="944"/>
      <c r="BY77" s="944"/>
      <c r="BZ77" s="944"/>
      <c r="CA77" s="944"/>
      <c r="CB77" s="944"/>
      <c r="CC77" s="944"/>
      <c r="CD77" s="944"/>
      <c r="CE77" s="944"/>
      <c r="CF77" s="944"/>
      <c r="CG77" s="953"/>
      <c r="CH77" s="954"/>
      <c r="CI77" s="955"/>
      <c r="CJ77" s="955"/>
      <c r="CK77" s="955"/>
      <c r="CL77" s="956"/>
      <c r="CM77" s="954"/>
      <c r="CN77" s="955"/>
      <c r="CO77" s="955"/>
      <c r="CP77" s="955"/>
      <c r="CQ77" s="956"/>
      <c r="CR77" s="954"/>
      <c r="CS77" s="955"/>
      <c r="CT77" s="955"/>
      <c r="CU77" s="955"/>
      <c r="CV77" s="956"/>
      <c r="CW77" s="954"/>
      <c r="CX77" s="955"/>
      <c r="CY77" s="955"/>
      <c r="CZ77" s="955"/>
      <c r="DA77" s="956"/>
      <c r="DB77" s="954"/>
      <c r="DC77" s="955"/>
      <c r="DD77" s="955"/>
      <c r="DE77" s="955"/>
      <c r="DF77" s="956"/>
      <c r="DG77" s="954"/>
      <c r="DH77" s="955"/>
      <c r="DI77" s="955"/>
      <c r="DJ77" s="955"/>
      <c r="DK77" s="956"/>
      <c r="DL77" s="954"/>
      <c r="DM77" s="955"/>
      <c r="DN77" s="955"/>
      <c r="DO77" s="955"/>
      <c r="DP77" s="956"/>
      <c r="DQ77" s="954"/>
      <c r="DR77" s="955"/>
      <c r="DS77" s="955"/>
      <c r="DT77" s="955"/>
      <c r="DU77" s="956"/>
      <c r="DV77" s="943"/>
      <c r="DW77" s="944"/>
      <c r="DX77" s="944"/>
      <c r="DY77" s="944"/>
      <c r="DZ77" s="945"/>
      <c r="EA77" s="221"/>
    </row>
    <row r="78" spans="1:131" ht="26.25" customHeight="1">
      <c r="A78" s="229">
        <v>11</v>
      </c>
      <c r="B78" s="972"/>
      <c r="C78" s="973"/>
      <c r="D78" s="973"/>
      <c r="E78" s="973"/>
      <c r="F78" s="973"/>
      <c r="G78" s="973"/>
      <c r="H78" s="973"/>
      <c r="I78" s="973"/>
      <c r="J78" s="973"/>
      <c r="K78" s="973"/>
      <c r="L78" s="973"/>
      <c r="M78" s="973"/>
      <c r="N78" s="973"/>
      <c r="O78" s="973"/>
      <c r="P78" s="974"/>
      <c r="Q78" s="975"/>
      <c r="R78" s="969"/>
      <c r="S78" s="969"/>
      <c r="T78" s="969"/>
      <c r="U78" s="969"/>
      <c r="V78" s="969"/>
      <c r="W78" s="969"/>
      <c r="X78" s="969"/>
      <c r="Y78" s="969"/>
      <c r="Z78" s="969"/>
      <c r="AA78" s="969"/>
      <c r="AB78" s="969"/>
      <c r="AC78" s="969"/>
      <c r="AD78" s="969"/>
      <c r="AE78" s="969"/>
      <c r="AF78" s="969"/>
      <c r="AG78" s="969"/>
      <c r="AH78" s="969"/>
      <c r="AI78" s="969"/>
      <c r="AJ78" s="969"/>
      <c r="AK78" s="969"/>
      <c r="AL78" s="969"/>
      <c r="AM78" s="969"/>
      <c r="AN78" s="969"/>
      <c r="AO78" s="969"/>
      <c r="AP78" s="969"/>
      <c r="AQ78" s="969"/>
      <c r="AR78" s="969"/>
      <c r="AS78" s="969"/>
      <c r="AT78" s="969"/>
      <c r="AU78" s="969"/>
      <c r="AV78" s="969"/>
      <c r="AW78" s="969"/>
      <c r="AX78" s="969"/>
      <c r="AY78" s="969"/>
      <c r="AZ78" s="970"/>
      <c r="BA78" s="970"/>
      <c r="BB78" s="970"/>
      <c r="BC78" s="970"/>
      <c r="BD78" s="971"/>
      <c r="BE78" s="232"/>
      <c r="BF78" s="232"/>
      <c r="BG78" s="232"/>
      <c r="BH78" s="232"/>
      <c r="BI78" s="232"/>
      <c r="BJ78" s="221"/>
      <c r="BK78" s="221"/>
      <c r="BL78" s="221"/>
      <c r="BM78" s="221"/>
      <c r="BN78" s="221"/>
      <c r="BO78" s="232"/>
      <c r="BP78" s="232"/>
      <c r="BQ78" s="229">
        <v>72</v>
      </c>
      <c r="BR78" s="234"/>
      <c r="BS78" s="943"/>
      <c r="BT78" s="944"/>
      <c r="BU78" s="944"/>
      <c r="BV78" s="944"/>
      <c r="BW78" s="944"/>
      <c r="BX78" s="944"/>
      <c r="BY78" s="944"/>
      <c r="BZ78" s="944"/>
      <c r="CA78" s="944"/>
      <c r="CB78" s="944"/>
      <c r="CC78" s="944"/>
      <c r="CD78" s="944"/>
      <c r="CE78" s="944"/>
      <c r="CF78" s="944"/>
      <c r="CG78" s="953"/>
      <c r="CH78" s="954"/>
      <c r="CI78" s="955"/>
      <c r="CJ78" s="955"/>
      <c r="CK78" s="955"/>
      <c r="CL78" s="956"/>
      <c r="CM78" s="954"/>
      <c r="CN78" s="955"/>
      <c r="CO78" s="955"/>
      <c r="CP78" s="955"/>
      <c r="CQ78" s="956"/>
      <c r="CR78" s="954"/>
      <c r="CS78" s="955"/>
      <c r="CT78" s="955"/>
      <c r="CU78" s="955"/>
      <c r="CV78" s="956"/>
      <c r="CW78" s="954"/>
      <c r="CX78" s="955"/>
      <c r="CY78" s="955"/>
      <c r="CZ78" s="955"/>
      <c r="DA78" s="956"/>
      <c r="DB78" s="954"/>
      <c r="DC78" s="955"/>
      <c r="DD78" s="955"/>
      <c r="DE78" s="955"/>
      <c r="DF78" s="956"/>
      <c r="DG78" s="954"/>
      <c r="DH78" s="955"/>
      <c r="DI78" s="955"/>
      <c r="DJ78" s="955"/>
      <c r="DK78" s="956"/>
      <c r="DL78" s="954"/>
      <c r="DM78" s="955"/>
      <c r="DN78" s="955"/>
      <c r="DO78" s="955"/>
      <c r="DP78" s="956"/>
      <c r="DQ78" s="954"/>
      <c r="DR78" s="955"/>
      <c r="DS78" s="955"/>
      <c r="DT78" s="955"/>
      <c r="DU78" s="956"/>
      <c r="DV78" s="943"/>
      <c r="DW78" s="944"/>
      <c r="DX78" s="944"/>
      <c r="DY78" s="944"/>
      <c r="DZ78" s="945"/>
      <c r="EA78" s="221"/>
    </row>
    <row r="79" spans="1:131" ht="26.25" customHeight="1">
      <c r="A79" s="229">
        <v>12</v>
      </c>
      <c r="B79" s="972"/>
      <c r="C79" s="973"/>
      <c r="D79" s="973"/>
      <c r="E79" s="973"/>
      <c r="F79" s="973"/>
      <c r="G79" s="973"/>
      <c r="H79" s="973"/>
      <c r="I79" s="973"/>
      <c r="J79" s="973"/>
      <c r="K79" s="973"/>
      <c r="L79" s="973"/>
      <c r="M79" s="973"/>
      <c r="N79" s="973"/>
      <c r="O79" s="973"/>
      <c r="P79" s="974"/>
      <c r="Q79" s="975"/>
      <c r="R79" s="969"/>
      <c r="S79" s="969"/>
      <c r="T79" s="969"/>
      <c r="U79" s="969"/>
      <c r="V79" s="969"/>
      <c r="W79" s="969"/>
      <c r="X79" s="969"/>
      <c r="Y79" s="969"/>
      <c r="Z79" s="969"/>
      <c r="AA79" s="969"/>
      <c r="AB79" s="969"/>
      <c r="AC79" s="969"/>
      <c r="AD79" s="969"/>
      <c r="AE79" s="969"/>
      <c r="AF79" s="969"/>
      <c r="AG79" s="969"/>
      <c r="AH79" s="969"/>
      <c r="AI79" s="969"/>
      <c r="AJ79" s="969"/>
      <c r="AK79" s="969"/>
      <c r="AL79" s="969"/>
      <c r="AM79" s="969"/>
      <c r="AN79" s="969"/>
      <c r="AO79" s="969"/>
      <c r="AP79" s="969"/>
      <c r="AQ79" s="969"/>
      <c r="AR79" s="969"/>
      <c r="AS79" s="969"/>
      <c r="AT79" s="969"/>
      <c r="AU79" s="969"/>
      <c r="AV79" s="969"/>
      <c r="AW79" s="969"/>
      <c r="AX79" s="969"/>
      <c r="AY79" s="969"/>
      <c r="AZ79" s="970"/>
      <c r="BA79" s="970"/>
      <c r="BB79" s="970"/>
      <c r="BC79" s="970"/>
      <c r="BD79" s="971"/>
      <c r="BE79" s="232"/>
      <c r="BF79" s="232"/>
      <c r="BG79" s="232"/>
      <c r="BH79" s="232"/>
      <c r="BI79" s="232"/>
      <c r="BJ79" s="221"/>
      <c r="BK79" s="221"/>
      <c r="BL79" s="221"/>
      <c r="BM79" s="221"/>
      <c r="BN79" s="221"/>
      <c r="BO79" s="232"/>
      <c r="BP79" s="232"/>
      <c r="BQ79" s="229">
        <v>73</v>
      </c>
      <c r="BR79" s="234"/>
      <c r="BS79" s="943"/>
      <c r="BT79" s="944"/>
      <c r="BU79" s="944"/>
      <c r="BV79" s="944"/>
      <c r="BW79" s="944"/>
      <c r="BX79" s="944"/>
      <c r="BY79" s="944"/>
      <c r="BZ79" s="944"/>
      <c r="CA79" s="944"/>
      <c r="CB79" s="944"/>
      <c r="CC79" s="944"/>
      <c r="CD79" s="944"/>
      <c r="CE79" s="944"/>
      <c r="CF79" s="944"/>
      <c r="CG79" s="953"/>
      <c r="CH79" s="954"/>
      <c r="CI79" s="955"/>
      <c r="CJ79" s="955"/>
      <c r="CK79" s="955"/>
      <c r="CL79" s="956"/>
      <c r="CM79" s="954"/>
      <c r="CN79" s="955"/>
      <c r="CO79" s="955"/>
      <c r="CP79" s="955"/>
      <c r="CQ79" s="956"/>
      <c r="CR79" s="954"/>
      <c r="CS79" s="955"/>
      <c r="CT79" s="955"/>
      <c r="CU79" s="955"/>
      <c r="CV79" s="956"/>
      <c r="CW79" s="954"/>
      <c r="CX79" s="955"/>
      <c r="CY79" s="955"/>
      <c r="CZ79" s="955"/>
      <c r="DA79" s="956"/>
      <c r="DB79" s="954"/>
      <c r="DC79" s="955"/>
      <c r="DD79" s="955"/>
      <c r="DE79" s="955"/>
      <c r="DF79" s="956"/>
      <c r="DG79" s="954"/>
      <c r="DH79" s="955"/>
      <c r="DI79" s="955"/>
      <c r="DJ79" s="955"/>
      <c r="DK79" s="956"/>
      <c r="DL79" s="954"/>
      <c r="DM79" s="955"/>
      <c r="DN79" s="955"/>
      <c r="DO79" s="955"/>
      <c r="DP79" s="956"/>
      <c r="DQ79" s="954"/>
      <c r="DR79" s="955"/>
      <c r="DS79" s="955"/>
      <c r="DT79" s="955"/>
      <c r="DU79" s="956"/>
      <c r="DV79" s="943"/>
      <c r="DW79" s="944"/>
      <c r="DX79" s="944"/>
      <c r="DY79" s="944"/>
      <c r="DZ79" s="945"/>
      <c r="EA79" s="221"/>
    </row>
    <row r="80" spans="1:131" ht="26.25" customHeight="1">
      <c r="A80" s="229">
        <v>13</v>
      </c>
      <c r="B80" s="972"/>
      <c r="C80" s="973"/>
      <c r="D80" s="973"/>
      <c r="E80" s="973"/>
      <c r="F80" s="973"/>
      <c r="G80" s="973"/>
      <c r="H80" s="973"/>
      <c r="I80" s="973"/>
      <c r="J80" s="973"/>
      <c r="K80" s="973"/>
      <c r="L80" s="973"/>
      <c r="M80" s="973"/>
      <c r="N80" s="973"/>
      <c r="O80" s="973"/>
      <c r="P80" s="974"/>
      <c r="Q80" s="975"/>
      <c r="R80" s="969"/>
      <c r="S80" s="969"/>
      <c r="T80" s="969"/>
      <c r="U80" s="969"/>
      <c r="V80" s="969"/>
      <c r="W80" s="969"/>
      <c r="X80" s="969"/>
      <c r="Y80" s="969"/>
      <c r="Z80" s="969"/>
      <c r="AA80" s="969"/>
      <c r="AB80" s="969"/>
      <c r="AC80" s="969"/>
      <c r="AD80" s="969"/>
      <c r="AE80" s="969"/>
      <c r="AF80" s="969"/>
      <c r="AG80" s="969"/>
      <c r="AH80" s="969"/>
      <c r="AI80" s="969"/>
      <c r="AJ80" s="969"/>
      <c r="AK80" s="969"/>
      <c r="AL80" s="969"/>
      <c r="AM80" s="969"/>
      <c r="AN80" s="969"/>
      <c r="AO80" s="969"/>
      <c r="AP80" s="969"/>
      <c r="AQ80" s="969"/>
      <c r="AR80" s="969"/>
      <c r="AS80" s="969"/>
      <c r="AT80" s="969"/>
      <c r="AU80" s="969"/>
      <c r="AV80" s="969"/>
      <c r="AW80" s="969"/>
      <c r="AX80" s="969"/>
      <c r="AY80" s="969"/>
      <c r="AZ80" s="970"/>
      <c r="BA80" s="970"/>
      <c r="BB80" s="970"/>
      <c r="BC80" s="970"/>
      <c r="BD80" s="971"/>
      <c r="BE80" s="232"/>
      <c r="BF80" s="232"/>
      <c r="BG80" s="232"/>
      <c r="BH80" s="232"/>
      <c r="BI80" s="232"/>
      <c r="BJ80" s="232"/>
      <c r="BK80" s="232"/>
      <c r="BL80" s="232"/>
      <c r="BM80" s="232"/>
      <c r="BN80" s="232"/>
      <c r="BO80" s="232"/>
      <c r="BP80" s="232"/>
      <c r="BQ80" s="229">
        <v>74</v>
      </c>
      <c r="BR80" s="234"/>
      <c r="BS80" s="943"/>
      <c r="BT80" s="944"/>
      <c r="BU80" s="944"/>
      <c r="BV80" s="944"/>
      <c r="BW80" s="944"/>
      <c r="BX80" s="944"/>
      <c r="BY80" s="944"/>
      <c r="BZ80" s="944"/>
      <c r="CA80" s="944"/>
      <c r="CB80" s="944"/>
      <c r="CC80" s="944"/>
      <c r="CD80" s="944"/>
      <c r="CE80" s="944"/>
      <c r="CF80" s="944"/>
      <c r="CG80" s="953"/>
      <c r="CH80" s="954"/>
      <c r="CI80" s="955"/>
      <c r="CJ80" s="955"/>
      <c r="CK80" s="955"/>
      <c r="CL80" s="956"/>
      <c r="CM80" s="954"/>
      <c r="CN80" s="955"/>
      <c r="CO80" s="955"/>
      <c r="CP80" s="955"/>
      <c r="CQ80" s="956"/>
      <c r="CR80" s="954"/>
      <c r="CS80" s="955"/>
      <c r="CT80" s="955"/>
      <c r="CU80" s="955"/>
      <c r="CV80" s="956"/>
      <c r="CW80" s="954"/>
      <c r="CX80" s="955"/>
      <c r="CY80" s="955"/>
      <c r="CZ80" s="955"/>
      <c r="DA80" s="956"/>
      <c r="DB80" s="954"/>
      <c r="DC80" s="955"/>
      <c r="DD80" s="955"/>
      <c r="DE80" s="955"/>
      <c r="DF80" s="956"/>
      <c r="DG80" s="954"/>
      <c r="DH80" s="955"/>
      <c r="DI80" s="955"/>
      <c r="DJ80" s="955"/>
      <c r="DK80" s="956"/>
      <c r="DL80" s="954"/>
      <c r="DM80" s="955"/>
      <c r="DN80" s="955"/>
      <c r="DO80" s="955"/>
      <c r="DP80" s="956"/>
      <c r="DQ80" s="954"/>
      <c r="DR80" s="955"/>
      <c r="DS80" s="955"/>
      <c r="DT80" s="955"/>
      <c r="DU80" s="956"/>
      <c r="DV80" s="943"/>
      <c r="DW80" s="944"/>
      <c r="DX80" s="944"/>
      <c r="DY80" s="944"/>
      <c r="DZ80" s="945"/>
      <c r="EA80" s="221"/>
    </row>
    <row r="81" spans="1:131" ht="26.25" customHeight="1">
      <c r="A81" s="229">
        <v>14</v>
      </c>
      <c r="B81" s="972"/>
      <c r="C81" s="973"/>
      <c r="D81" s="973"/>
      <c r="E81" s="973"/>
      <c r="F81" s="973"/>
      <c r="G81" s="973"/>
      <c r="H81" s="973"/>
      <c r="I81" s="973"/>
      <c r="J81" s="973"/>
      <c r="K81" s="973"/>
      <c r="L81" s="973"/>
      <c r="M81" s="973"/>
      <c r="N81" s="973"/>
      <c r="O81" s="973"/>
      <c r="P81" s="974"/>
      <c r="Q81" s="975"/>
      <c r="R81" s="969"/>
      <c r="S81" s="969"/>
      <c r="T81" s="969"/>
      <c r="U81" s="969"/>
      <c r="V81" s="969"/>
      <c r="W81" s="969"/>
      <c r="X81" s="969"/>
      <c r="Y81" s="969"/>
      <c r="Z81" s="969"/>
      <c r="AA81" s="969"/>
      <c r="AB81" s="969"/>
      <c r="AC81" s="969"/>
      <c r="AD81" s="969"/>
      <c r="AE81" s="969"/>
      <c r="AF81" s="969"/>
      <c r="AG81" s="969"/>
      <c r="AH81" s="969"/>
      <c r="AI81" s="969"/>
      <c r="AJ81" s="969"/>
      <c r="AK81" s="969"/>
      <c r="AL81" s="969"/>
      <c r="AM81" s="969"/>
      <c r="AN81" s="969"/>
      <c r="AO81" s="969"/>
      <c r="AP81" s="969"/>
      <c r="AQ81" s="969"/>
      <c r="AR81" s="969"/>
      <c r="AS81" s="969"/>
      <c r="AT81" s="969"/>
      <c r="AU81" s="969"/>
      <c r="AV81" s="969"/>
      <c r="AW81" s="969"/>
      <c r="AX81" s="969"/>
      <c r="AY81" s="969"/>
      <c r="AZ81" s="970"/>
      <c r="BA81" s="970"/>
      <c r="BB81" s="970"/>
      <c r="BC81" s="970"/>
      <c r="BD81" s="971"/>
      <c r="BE81" s="232"/>
      <c r="BF81" s="232"/>
      <c r="BG81" s="232"/>
      <c r="BH81" s="232"/>
      <c r="BI81" s="232"/>
      <c r="BJ81" s="232"/>
      <c r="BK81" s="232"/>
      <c r="BL81" s="232"/>
      <c r="BM81" s="232"/>
      <c r="BN81" s="232"/>
      <c r="BO81" s="232"/>
      <c r="BP81" s="232"/>
      <c r="BQ81" s="229">
        <v>75</v>
      </c>
      <c r="BR81" s="234"/>
      <c r="BS81" s="943"/>
      <c r="BT81" s="944"/>
      <c r="BU81" s="944"/>
      <c r="BV81" s="944"/>
      <c r="BW81" s="944"/>
      <c r="BX81" s="944"/>
      <c r="BY81" s="944"/>
      <c r="BZ81" s="944"/>
      <c r="CA81" s="944"/>
      <c r="CB81" s="944"/>
      <c r="CC81" s="944"/>
      <c r="CD81" s="944"/>
      <c r="CE81" s="944"/>
      <c r="CF81" s="944"/>
      <c r="CG81" s="953"/>
      <c r="CH81" s="954"/>
      <c r="CI81" s="955"/>
      <c r="CJ81" s="955"/>
      <c r="CK81" s="955"/>
      <c r="CL81" s="956"/>
      <c r="CM81" s="954"/>
      <c r="CN81" s="955"/>
      <c r="CO81" s="955"/>
      <c r="CP81" s="955"/>
      <c r="CQ81" s="956"/>
      <c r="CR81" s="954"/>
      <c r="CS81" s="955"/>
      <c r="CT81" s="955"/>
      <c r="CU81" s="955"/>
      <c r="CV81" s="956"/>
      <c r="CW81" s="954"/>
      <c r="CX81" s="955"/>
      <c r="CY81" s="955"/>
      <c r="CZ81" s="955"/>
      <c r="DA81" s="956"/>
      <c r="DB81" s="954"/>
      <c r="DC81" s="955"/>
      <c r="DD81" s="955"/>
      <c r="DE81" s="955"/>
      <c r="DF81" s="956"/>
      <c r="DG81" s="954"/>
      <c r="DH81" s="955"/>
      <c r="DI81" s="955"/>
      <c r="DJ81" s="955"/>
      <c r="DK81" s="956"/>
      <c r="DL81" s="954"/>
      <c r="DM81" s="955"/>
      <c r="DN81" s="955"/>
      <c r="DO81" s="955"/>
      <c r="DP81" s="956"/>
      <c r="DQ81" s="954"/>
      <c r="DR81" s="955"/>
      <c r="DS81" s="955"/>
      <c r="DT81" s="955"/>
      <c r="DU81" s="956"/>
      <c r="DV81" s="943"/>
      <c r="DW81" s="944"/>
      <c r="DX81" s="944"/>
      <c r="DY81" s="944"/>
      <c r="DZ81" s="945"/>
      <c r="EA81" s="221"/>
    </row>
    <row r="82" spans="1:131" ht="26.25" customHeight="1">
      <c r="A82" s="229">
        <v>15</v>
      </c>
      <c r="B82" s="972"/>
      <c r="C82" s="973"/>
      <c r="D82" s="973"/>
      <c r="E82" s="973"/>
      <c r="F82" s="973"/>
      <c r="G82" s="973"/>
      <c r="H82" s="973"/>
      <c r="I82" s="973"/>
      <c r="J82" s="973"/>
      <c r="K82" s="973"/>
      <c r="L82" s="973"/>
      <c r="M82" s="973"/>
      <c r="N82" s="973"/>
      <c r="O82" s="973"/>
      <c r="P82" s="974"/>
      <c r="Q82" s="975"/>
      <c r="R82" s="969"/>
      <c r="S82" s="969"/>
      <c r="T82" s="969"/>
      <c r="U82" s="969"/>
      <c r="V82" s="969"/>
      <c r="W82" s="969"/>
      <c r="X82" s="969"/>
      <c r="Y82" s="969"/>
      <c r="Z82" s="969"/>
      <c r="AA82" s="969"/>
      <c r="AB82" s="969"/>
      <c r="AC82" s="969"/>
      <c r="AD82" s="969"/>
      <c r="AE82" s="969"/>
      <c r="AF82" s="969"/>
      <c r="AG82" s="969"/>
      <c r="AH82" s="969"/>
      <c r="AI82" s="969"/>
      <c r="AJ82" s="969"/>
      <c r="AK82" s="969"/>
      <c r="AL82" s="969"/>
      <c r="AM82" s="969"/>
      <c r="AN82" s="969"/>
      <c r="AO82" s="969"/>
      <c r="AP82" s="969"/>
      <c r="AQ82" s="969"/>
      <c r="AR82" s="969"/>
      <c r="AS82" s="969"/>
      <c r="AT82" s="969"/>
      <c r="AU82" s="969"/>
      <c r="AV82" s="969"/>
      <c r="AW82" s="969"/>
      <c r="AX82" s="969"/>
      <c r="AY82" s="969"/>
      <c r="AZ82" s="970"/>
      <c r="BA82" s="970"/>
      <c r="BB82" s="970"/>
      <c r="BC82" s="970"/>
      <c r="BD82" s="971"/>
      <c r="BE82" s="232"/>
      <c r="BF82" s="232"/>
      <c r="BG82" s="232"/>
      <c r="BH82" s="232"/>
      <c r="BI82" s="232"/>
      <c r="BJ82" s="232"/>
      <c r="BK82" s="232"/>
      <c r="BL82" s="232"/>
      <c r="BM82" s="232"/>
      <c r="BN82" s="232"/>
      <c r="BO82" s="232"/>
      <c r="BP82" s="232"/>
      <c r="BQ82" s="229">
        <v>76</v>
      </c>
      <c r="BR82" s="234"/>
      <c r="BS82" s="943"/>
      <c r="BT82" s="944"/>
      <c r="BU82" s="944"/>
      <c r="BV82" s="944"/>
      <c r="BW82" s="944"/>
      <c r="BX82" s="944"/>
      <c r="BY82" s="944"/>
      <c r="BZ82" s="944"/>
      <c r="CA82" s="944"/>
      <c r="CB82" s="944"/>
      <c r="CC82" s="944"/>
      <c r="CD82" s="944"/>
      <c r="CE82" s="944"/>
      <c r="CF82" s="944"/>
      <c r="CG82" s="953"/>
      <c r="CH82" s="954"/>
      <c r="CI82" s="955"/>
      <c r="CJ82" s="955"/>
      <c r="CK82" s="955"/>
      <c r="CL82" s="956"/>
      <c r="CM82" s="954"/>
      <c r="CN82" s="955"/>
      <c r="CO82" s="955"/>
      <c r="CP82" s="955"/>
      <c r="CQ82" s="956"/>
      <c r="CR82" s="954"/>
      <c r="CS82" s="955"/>
      <c r="CT82" s="955"/>
      <c r="CU82" s="955"/>
      <c r="CV82" s="956"/>
      <c r="CW82" s="954"/>
      <c r="CX82" s="955"/>
      <c r="CY82" s="955"/>
      <c r="CZ82" s="955"/>
      <c r="DA82" s="956"/>
      <c r="DB82" s="954"/>
      <c r="DC82" s="955"/>
      <c r="DD82" s="955"/>
      <c r="DE82" s="955"/>
      <c r="DF82" s="956"/>
      <c r="DG82" s="954"/>
      <c r="DH82" s="955"/>
      <c r="DI82" s="955"/>
      <c r="DJ82" s="955"/>
      <c r="DK82" s="956"/>
      <c r="DL82" s="954"/>
      <c r="DM82" s="955"/>
      <c r="DN82" s="955"/>
      <c r="DO82" s="955"/>
      <c r="DP82" s="956"/>
      <c r="DQ82" s="954"/>
      <c r="DR82" s="955"/>
      <c r="DS82" s="955"/>
      <c r="DT82" s="955"/>
      <c r="DU82" s="956"/>
      <c r="DV82" s="943"/>
      <c r="DW82" s="944"/>
      <c r="DX82" s="944"/>
      <c r="DY82" s="944"/>
      <c r="DZ82" s="945"/>
      <c r="EA82" s="221"/>
    </row>
    <row r="83" spans="1:131" ht="26.25" customHeight="1">
      <c r="A83" s="229">
        <v>16</v>
      </c>
      <c r="B83" s="972"/>
      <c r="C83" s="973"/>
      <c r="D83" s="973"/>
      <c r="E83" s="973"/>
      <c r="F83" s="973"/>
      <c r="G83" s="973"/>
      <c r="H83" s="973"/>
      <c r="I83" s="973"/>
      <c r="J83" s="973"/>
      <c r="K83" s="973"/>
      <c r="L83" s="973"/>
      <c r="M83" s="973"/>
      <c r="N83" s="973"/>
      <c r="O83" s="973"/>
      <c r="P83" s="974"/>
      <c r="Q83" s="975"/>
      <c r="R83" s="969"/>
      <c r="S83" s="969"/>
      <c r="T83" s="969"/>
      <c r="U83" s="969"/>
      <c r="V83" s="969"/>
      <c r="W83" s="969"/>
      <c r="X83" s="969"/>
      <c r="Y83" s="969"/>
      <c r="Z83" s="969"/>
      <c r="AA83" s="969"/>
      <c r="AB83" s="969"/>
      <c r="AC83" s="969"/>
      <c r="AD83" s="969"/>
      <c r="AE83" s="969"/>
      <c r="AF83" s="969"/>
      <c r="AG83" s="969"/>
      <c r="AH83" s="969"/>
      <c r="AI83" s="969"/>
      <c r="AJ83" s="969"/>
      <c r="AK83" s="969"/>
      <c r="AL83" s="969"/>
      <c r="AM83" s="969"/>
      <c r="AN83" s="969"/>
      <c r="AO83" s="969"/>
      <c r="AP83" s="969"/>
      <c r="AQ83" s="969"/>
      <c r="AR83" s="969"/>
      <c r="AS83" s="969"/>
      <c r="AT83" s="969"/>
      <c r="AU83" s="969"/>
      <c r="AV83" s="969"/>
      <c r="AW83" s="969"/>
      <c r="AX83" s="969"/>
      <c r="AY83" s="969"/>
      <c r="AZ83" s="970"/>
      <c r="BA83" s="970"/>
      <c r="BB83" s="970"/>
      <c r="BC83" s="970"/>
      <c r="BD83" s="971"/>
      <c r="BE83" s="232"/>
      <c r="BF83" s="232"/>
      <c r="BG83" s="232"/>
      <c r="BH83" s="232"/>
      <c r="BI83" s="232"/>
      <c r="BJ83" s="232"/>
      <c r="BK83" s="232"/>
      <c r="BL83" s="232"/>
      <c r="BM83" s="232"/>
      <c r="BN83" s="232"/>
      <c r="BO83" s="232"/>
      <c r="BP83" s="232"/>
      <c r="BQ83" s="229">
        <v>77</v>
      </c>
      <c r="BR83" s="234"/>
      <c r="BS83" s="943"/>
      <c r="BT83" s="944"/>
      <c r="BU83" s="944"/>
      <c r="BV83" s="944"/>
      <c r="BW83" s="944"/>
      <c r="BX83" s="944"/>
      <c r="BY83" s="944"/>
      <c r="BZ83" s="944"/>
      <c r="CA83" s="944"/>
      <c r="CB83" s="944"/>
      <c r="CC83" s="944"/>
      <c r="CD83" s="944"/>
      <c r="CE83" s="944"/>
      <c r="CF83" s="944"/>
      <c r="CG83" s="953"/>
      <c r="CH83" s="954"/>
      <c r="CI83" s="955"/>
      <c r="CJ83" s="955"/>
      <c r="CK83" s="955"/>
      <c r="CL83" s="956"/>
      <c r="CM83" s="954"/>
      <c r="CN83" s="955"/>
      <c r="CO83" s="955"/>
      <c r="CP83" s="955"/>
      <c r="CQ83" s="956"/>
      <c r="CR83" s="954"/>
      <c r="CS83" s="955"/>
      <c r="CT83" s="955"/>
      <c r="CU83" s="955"/>
      <c r="CV83" s="956"/>
      <c r="CW83" s="954"/>
      <c r="CX83" s="955"/>
      <c r="CY83" s="955"/>
      <c r="CZ83" s="955"/>
      <c r="DA83" s="956"/>
      <c r="DB83" s="954"/>
      <c r="DC83" s="955"/>
      <c r="DD83" s="955"/>
      <c r="DE83" s="955"/>
      <c r="DF83" s="956"/>
      <c r="DG83" s="954"/>
      <c r="DH83" s="955"/>
      <c r="DI83" s="955"/>
      <c r="DJ83" s="955"/>
      <c r="DK83" s="956"/>
      <c r="DL83" s="954"/>
      <c r="DM83" s="955"/>
      <c r="DN83" s="955"/>
      <c r="DO83" s="955"/>
      <c r="DP83" s="956"/>
      <c r="DQ83" s="954"/>
      <c r="DR83" s="955"/>
      <c r="DS83" s="955"/>
      <c r="DT83" s="955"/>
      <c r="DU83" s="956"/>
      <c r="DV83" s="943"/>
      <c r="DW83" s="944"/>
      <c r="DX83" s="944"/>
      <c r="DY83" s="944"/>
      <c r="DZ83" s="945"/>
      <c r="EA83" s="221"/>
    </row>
    <row r="84" spans="1:131" ht="26.25" customHeight="1">
      <c r="A84" s="229">
        <v>17</v>
      </c>
      <c r="B84" s="972"/>
      <c r="C84" s="973"/>
      <c r="D84" s="973"/>
      <c r="E84" s="973"/>
      <c r="F84" s="973"/>
      <c r="G84" s="973"/>
      <c r="H84" s="973"/>
      <c r="I84" s="973"/>
      <c r="J84" s="973"/>
      <c r="K84" s="973"/>
      <c r="L84" s="973"/>
      <c r="M84" s="973"/>
      <c r="N84" s="973"/>
      <c r="O84" s="973"/>
      <c r="P84" s="974"/>
      <c r="Q84" s="975"/>
      <c r="R84" s="969"/>
      <c r="S84" s="969"/>
      <c r="T84" s="969"/>
      <c r="U84" s="969"/>
      <c r="V84" s="969"/>
      <c r="W84" s="969"/>
      <c r="X84" s="969"/>
      <c r="Y84" s="969"/>
      <c r="Z84" s="969"/>
      <c r="AA84" s="969"/>
      <c r="AB84" s="969"/>
      <c r="AC84" s="969"/>
      <c r="AD84" s="969"/>
      <c r="AE84" s="969"/>
      <c r="AF84" s="969"/>
      <c r="AG84" s="969"/>
      <c r="AH84" s="969"/>
      <c r="AI84" s="969"/>
      <c r="AJ84" s="969"/>
      <c r="AK84" s="969"/>
      <c r="AL84" s="969"/>
      <c r="AM84" s="969"/>
      <c r="AN84" s="969"/>
      <c r="AO84" s="969"/>
      <c r="AP84" s="969"/>
      <c r="AQ84" s="969"/>
      <c r="AR84" s="969"/>
      <c r="AS84" s="969"/>
      <c r="AT84" s="969"/>
      <c r="AU84" s="969"/>
      <c r="AV84" s="969"/>
      <c r="AW84" s="969"/>
      <c r="AX84" s="969"/>
      <c r="AY84" s="969"/>
      <c r="AZ84" s="970"/>
      <c r="BA84" s="970"/>
      <c r="BB84" s="970"/>
      <c r="BC84" s="970"/>
      <c r="BD84" s="971"/>
      <c r="BE84" s="232"/>
      <c r="BF84" s="232"/>
      <c r="BG84" s="232"/>
      <c r="BH84" s="232"/>
      <c r="BI84" s="232"/>
      <c r="BJ84" s="232"/>
      <c r="BK84" s="232"/>
      <c r="BL84" s="232"/>
      <c r="BM84" s="232"/>
      <c r="BN84" s="232"/>
      <c r="BO84" s="232"/>
      <c r="BP84" s="232"/>
      <c r="BQ84" s="229">
        <v>78</v>
      </c>
      <c r="BR84" s="234"/>
      <c r="BS84" s="943"/>
      <c r="BT84" s="944"/>
      <c r="BU84" s="944"/>
      <c r="BV84" s="944"/>
      <c r="BW84" s="944"/>
      <c r="BX84" s="944"/>
      <c r="BY84" s="944"/>
      <c r="BZ84" s="944"/>
      <c r="CA84" s="944"/>
      <c r="CB84" s="944"/>
      <c r="CC84" s="944"/>
      <c r="CD84" s="944"/>
      <c r="CE84" s="944"/>
      <c r="CF84" s="944"/>
      <c r="CG84" s="953"/>
      <c r="CH84" s="954"/>
      <c r="CI84" s="955"/>
      <c r="CJ84" s="955"/>
      <c r="CK84" s="955"/>
      <c r="CL84" s="956"/>
      <c r="CM84" s="954"/>
      <c r="CN84" s="955"/>
      <c r="CO84" s="955"/>
      <c r="CP84" s="955"/>
      <c r="CQ84" s="956"/>
      <c r="CR84" s="954"/>
      <c r="CS84" s="955"/>
      <c r="CT84" s="955"/>
      <c r="CU84" s="955"/>
      <c r="CV84" s="956"/>
      <c r="CW84" s="954"/>
      <c r="CX84" s="955"/>
      <c r="CY84" s="955"/>
      <c r="CZ84" s="955"/>
      <c r="DA84" s="956"/>
      <c r="DB84" s="954"/>
      <c r="DC84" s="955"/>
      <c r="DD84" s="955"/>
      <c r="DE84" s="955"/>
      <c r="DF84" s="956"/>
      <c r="DG84" s="954"/>
      <c r="DH84" s="955"/>
      <c r="DI84" s="955"/>
      <c r="DJ84" s="955"/>
      <c r="DK84" s="956"/>
      <c r="DL84" s="954"/>
      <c r="DM84" s="955"/>
      <c r="DN84" s="955"/>
      <c r="DO84" s="955"/>
      <c r="DP84" s="956"/>
      <c r="DQ84" s="954"/>
      <c r="DR84" s="955"/>
      <c r="DS84" s="955"/>
      <c r="DT84" s="955"/>
      <c r="DU84" s="956"/>
      <c r="DV84" s="943"/>
      <c r="DW84" s="944"/>
      <c r="DX84" s="944"/>
      <c r="DY84" s="944"/>
      <c r="DZ84" s="945"/>
      <c r="EA84" s="221"/>
    </row>
    <row r="85" spans="1:131" ht="26.25" customHeight="1">
      <c r="A85" s="229">
        <v>18</v>
      </c>
      <c r="B85" s="972"/>
      <c r="C85" s="973"/>
      <c r="D85" s="973"/>
      <c r="E85" s="973"/>
      <c r="F85" s="973"/>
      <c r="G85" s="973"/>
      <c r="H85" s="973"/>
      <c r="I85" s="973"/>
      <c r="J85" s="973"/>
      <c r="K85" s="973"/>
      <c r="L85" s="973"/>
      <c r="M85" s="973"/>
      <c r="N85" s="973"/>
      <c r="O85" s="973"/>
      <c r="P85" s="974"/>
      <c r="Q85" s="975"/>
      <c r="R85" s="969"/>
      <c r="S85" s="969"/>
      <c r="T85" s="969"/>
      <c r="U85" s="969"/>
      <c r="V85" s="969"/>
      <c r="W85" s="969"/>
      <c r="X85" s="969"/>
      <c r="Y85" s="969"/>
      <c r="Z85" s="969"/>
      <c r="AA85" s="969"/>
      <c r="AB85" s="969"/>
      <c r="AC85" s="969"/>
      <c r="AD85" s="969"/>
      <c r="AE85" s="969"/>
      <c r="AF85" s="969"/>
      <c r="AG85" s="969"/>
      <c r="AH85" s="969"/>
      <c r="AI85" s="969"/>
      <c r="AJ85" s="969"/>
      <c r="AK85" s="969"/>
      <c r="AL85" s="969"/>
      <c r="AM85" s="969"/>
      <c r="AN85" s="969"/>
      <c r="AO85" s="969"/>
      <c r="AP85" s="969"/>
      <c r="AQ85" s="969"/>
      <c r="AR85" s="969"/>
      <c r="AS85" s="969"/>
      <c r="AT85" s="969"/>
      <c r="AU85" s="969"/>
      <c r="AV85" s="969"/>
      <c r="AW85" s="969"/>
      <c r="AX85" s="969"/>
      <c r="AY85" s="969"/>
      <c r="AZ85" s="970"/>
      <c r="BA85" s="970"/>
      <c r="BB85" s="970"/>
      <c r="BC85" s="970"/>
      <c r="BD85" s="971"/>
      <c r="BE85" s="232"/>
      <c r="BF85" s="232"/>
      <c r="BG85" s="232"/>
      <c r="BH85" s="232"/>
      <c r="BI85" s="232"/>
      <c r="BJ85" s="232"/>
      <c r="BK85" s="232"/>
      <c r="BL85" s="232"/>
      <c r="BM85" s="232"/>
      <c r="BN85" s="232"/>
      <c r="BO85" s="232"/>
      <c r="BP85" s="232"/>
      <c r="BQ85" s="229">
        <v>79</v>
      </c>
      <c r="BR85" s="234"/>
      <c r="BS85" s="943"/>
      <c r="BT85" s="944"/>
      <c r="BU85" s="944"/>
      <c r="BV85" s="944"/>
      <c r="BW85" s="944"/>
      <c r="BX85" s="944"/>
      <c r="BY85" s="944"/>
      <c r="BZ85" s="944"/>
      <c r="CA85" s="944"/>
      <c r="CB85" s="944"/>
      <c r="CC85" s="944"/>
      <c r="CD85" s="944"/>
      <c r="CE85" s="944"/>
      <c r="CF85" s="944"/>
      <c r="CG85" s="953"/>
      <c r="CH85" s="954"/>
      <c r="CI85" s="955"/>
      <c r="CJ85" s="955"/>
      <c r="CK85" s="955"/>
      <c r="CL85" s="956"/>
      <c r="CM85" s="954"/>
      <c r="CN85" s="955"/>
      <c r="CO85" s="955"/>
      <c r="CP85" s="955"/>
      <c r="CQ85" s="956"/>
      <c r="CR85" s="954"/>
      <c r="CS85" s="955"/>
      <c r="CT85" s="955"/>
      <c r="CU85" s="955"/>
      <c r="CV85" s="956"/>
      <c r="CW85" s="954"/>
      <c r="CX85" s="955"/>
      <c r="CY85" s="955"/>
      <c r="CZ85" s="955"/>
      <c r="DA85" s="956"/>
      <c r="DB85" s="954"/>
      <c r="DC85" s="955"/>
      <c r="DD85" s="955"/>
      <c r="DE85" s="955"/>
      <c r="DF85" s="956"/>
      <c r="DG85" s="954"/>
      <c r="DH85" s="955"/>
      <c r="DI85" s="955"/>
      <c r="DJ85" s="955"/>
      <c r="DK85" s="956"/>
      <c r="DL85" s="954"/>
      <c r="DM85" s="955"/>
      <c r="DN85" s="955"/>
      <c r="DO85" s="955"/>
      <c r="DP85" s="956"/>
      <c r="DQ85" s="954"/>
      <c r="DR85" s="955"/>
      <c r="DS85" s="955"/>
      <c r="DT85" s="955"/>
      <c r="DU85" s="956"/>
      <c r="DV85" s="943"/>
      <c r="DW85" s="944"/>
      <c r="DX85" s="944"/>
      <c r="DY85" s="944"/>
      <c r="DZ85" s="945"/>
      <c r="EA85" s="221"/>
    </row>
    <row r="86" spans="1:131" ht="26.25" customHeight="1">
      <c r="A86" s="229">
        <v>19</v>
      </c>
      <c r="B86" s="972"/>
      <c r="C86" s="973"/>
      <c r="D86" s="973"/>
      <c r="E86" s="973"/>
      <c r="F86" s="973"/>
      <c r="G86" s="973"/>
      <c r="H86" s="973"/>
      <c r="I86" s="973"/>
      <c r="J86" s="973"/>
      <c r="K86" s="973"/>
      <c r="L86" s="973"/>
      <c r="M86" s="973"/>
      <c r="N86" s="973"/>
      <c r="O86" s="973"/>
      <c r="P86" s="974"/>
      <c r="Q86" s="975"/>
      <c r="R86" s="969"/>
      <c r="S86" s="969"/>
      <c r="T86" s="969"/>
      <c r="U86" s="969"/>
      <c r="V86" s="969"/>
      <c r="W86" s="969"/>
      <c r="X86" s="969"/>
      <c r="Y86" s="969"/>
      <c r="Z86" s="969"/>
      <c r="AA86" s="969"/>
      <c r="AB86" s="969"/>
      <c r="AC86" s="969"/>
      <c r="AD86" s="969"/>
      <c r="AE86" s="969"/>
      <c r="AF86" s="969"/>
      <c r="AG86" s="969"/>
      <c r="AH86" s="969"/>
      <c r="AI86" s="969"/>
      <c r="AJ86" s="969"/>
      <c r="AK86" s="969"/>
      <c r="AL86" s="969"/>
      <c r="AM86" s="969"/>
      <c r="AN86" s="969"/>
      <c r="AO86" s="969"/>
      <c r="AP86" s="969"/>
      <c r="AQ86" s="969"/>
      <c r="AR86" s="969"/>
      <c r="AS86" s="969"/>
      <c r="AT86" s="969"/>
      <c r="AU86" s="969"/>
      <c r="AV86" s="969"/>
      <c r="AW86" s="969"/>
      <c r="AX86" s="969"/>
      <c r="AY86" s="969"/>
      <c r="AZ86" s="970"/>
      <c r="BA86" s="970"/>
      <c r="BB86" s="970"/>
      <c r="BC86" s="970"/>
      <c r="BD86" s="971"/>
      <c r="BE86" s="232"/>
      <c r="BF86" s="232"/>
      <c r="BG86" s="232"/>
      <c r="BH86" s="232"/>
      <c r="BI86" s="232"/>
      <c r="BJ86" s="232"/>
      <c r="BK86" s="232"/>
      <c r="BL86" s="232"/>
      <c r="BM86" s="232"/>
      <c r="BN86" s="232"/>
      <c r="BO86" s="232"/>
      <c r="BP86" s="232"/>
      <c r="BQ86" s="229">
        <v>80</v>
      </c>
      <c r="BR86" s="234"/>
      <c r="BS86" s="943"/>
      <c r="BT86" s="944"/>
      <c r="BU86" s="944"/>
      <c r="BV86" s="944"/>
      <c r="BW86" s="944"/>
      <c r="BX86" s="944"/>
      <c r="BY86" s="944"/>
      <c r="BZ86" s="944"/>
      <c r="CA86" s="944"/>
      <c r="CB86" s="944"/>
      <c r="CC86" s="944"/>
      <c r="CD86" s="944"/>
      <c r="CE86" s="944"/>
      <c r="CF86" s="944"/>
      <c r="CG86" s="953"/>
      <c r="CH86" s="954"/>
      <c r="CI86" s="955"/>
      <c r="CJ86" s="955"/>
      <c r="CK86" s="955"/>
      <c r="CL86" s="956"/>
      <c r="CM86" s="954"/>
      <c r="CN86" s="955"/>
      <c r="CO86" s="955"/>
      <c r="CP86" s="955"/>
      <c r="CQ86" s="956"/>
      <c r="CR86" s="954"/>
      <c r="CS86" s="955"/>
      <c r="CT86" s="955"/>
      <c r="CU86" s="955"/>
      <c r="CV86" s="956"/>
      <c r="CW86" s="954"/>
      <c r="CX86" s="955"/>
      <c r="CY86" s="955"/>
      <c r="CZ86" s="955"/>
      <c r="DA86" s="956"/>
      <c r="DB86" s="954"/>
      <c r="DC86" s="955"/>
      <c r="DD86" s="955"/>
      <c r="DE86" s="955"/>
      <c r="DF86" s="956"/>
      <c r="DG86" s="954"/>
      <c r="DH86" s="955"/>
      <c r="DI86" s="955"/>
      <c r="DJ86" s="955"/>
      <c r="DK86" s="956"/>
      <c r="DL86" s="954"/>
      <c r="DM86" s="955"/>
      <c r="DN86" s="955"/>
      <c r="DO86" s="955"/>
      <c r="DP86" s="956"/>
      <c r="DQ86" s="954"/>
      <c r="DR86" s="955"/>
      <c r="DS86" s="955"/>
      <c r="DT86" s="955"/>
      <c r="DU86" s="956"/>
      <c r="DV86" s="943"/>
      <c r="DW86" s="944"/>
      <c r="DX86" s="944"/>
      <c r="DY86" s="944"/>
      <c r="DZ86" s="945"/>
      <c r="EA86" s="221"/>
    </row>
    <row r="87" spans="1:131" ht="26.25" customHeight="1">
      <c r="A87" s="235">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32"/>
      <c r="BF87" s="232"/>
      <c r="BG87" s="232"/>
      <c r="BH87" s="232"/>
      <c r="BI87" s="232"/>
      <c r="BJ87" s="232"/>
      <c r="BK87" s="232"/>
      <c r="BL87" s="232"/>
      <c r="BM87" s="232"/>
      <c r="BN87" s="232"/>
      <c r="BO87" s="232"/>
      <c r="BP87" s="232"/>
      <c r="BQ87" s="229">
        <v>81</v>
      </c>
      <c r="BR87" s="234"/>
      <c r="BS87" s="943"/>
      <c r="BT87" s="944"/>
      <c r="BU87" s="944"/>
      <c r="BV87" s="944"/>
      <c r="BW87" s="944"/>
      <c r="BX87" s="944"/>
      <c r="BY87" s="944"/>
      <c r="BZ87" s="944"/>
      <c r="CA87" s="944"/>
      <c r="CB87" s="944"/>
      <c r="CC87" s="944"/>
      <c r="CD87" s="944"/>
      <c r="CE87" s="944"/>
      <c r="CF87" s="944"/>
      <c r="CG87" s="953"/>
      <c r="CH87" s="954"/>
      <c r="CI87" s="955"/>
      <c r="CJ87" s="955"/>
      <c r="CK87" s="955"/>
      <c r="CL87" s="956"/>
      <c r="CM87" s="954"/>
      <c r="CN87" s="955"/>
      <c r="CO87" s="955"/>
      <c r="CP87" s="955"/>
      <c r="CQ87" s="956"/>
      <c r="CR87" s="954"/>
      <c r="CS87" s="955"/>
      <c r="CT87" s="955"/>
      <c r="CU87" s="955"/>
      <c r="CV87" s="956"/>
      <c r="CW87" s="954"/>
      <c r="CX87" s="955"/>
      <c r="CY87" s="955"/>
      <c r="CZ87" s="955"/>
      <c r="DA87" s="956"/>
      <c r="DB87" s="954"/>
      <c r="DC87" s="955"/>
      <c r="DD87" s="955"/>
      <c r="DE87" s="955"/>
      <c r="DF87" s="956"/>
      <c r="DG87" s="954"/>
      <c r="DH87" s="955"/>
      <c r="DI87" s="955"/>
      <c r="DJ87" s="955"/>
      <c r="DK87" s="956"/>
      <c r="DL87" s="954"/>
      <c r="DM87" s="955"/>
      <c r="DN87" s="955"/>
      <c r="DO87" s="955"/>
      <c r="DP87" s="956"/>
      <c r="DQ87" s="954"/>
      <c r="DR87" s="955"/>
      <c r="DS87" s="955"/>
      <c r="DT87" s="955"/>
      <c r="DU87" s="956"/>
      <c r="DV87" s="943"/>
      <c r="DW87" s="944"/>
      <c r="DX87" s="944"/>
      <c r="DY87" s="944"/>
      <c r="DZ87" s="945"/>
      <c r="EA87" s="221"/>
    </row>
    <row r="88" spans="1:131" ht="26.25" customHeight="1" thickBot="1">
      <c r="A88" s="231" t="s">
        <v>391</v>
      </c>
      <c r="B88" s="935" t="s">
        <v>426</v>
      </c>
      <c r="C88" s="936"/>
      <c r="D88" s="936"/>
      <c r="E88" s="936"/>
      <c r="F88" s="936"/>
      <c r="G88" s="936"/>
      <c r="H88" s="936"/>
      <c r="I88" s="936"/>
      <c r="J88" s="936"/>
      <c r="K88" s="936"/>
      <c r="L88" s="936"/>
      <c r="M88" s="936"/>
      <c r="N88" s="936"/>
      <c r="O88" s="936"/>
      <c r="P88" s="946"/>
      <c r="Q88" s="960"/>
      <c r="R88" s="961"/>
      <c r="S88" s="961"/>
      <c r="T88" s="961"/>
      <c r="U88" s="961"/>
      <c r="V88" s="961"/>
      <c r="W88" s="961"/>
      <c r="X88" s="961"/>
      <c r="Y88" s="961"/>
      <c r="Z88" s="961"/>
      <c r="AA88" s="961"/>
      <c r="AB88" s="961"/>
      <c r="AC88" s="961"/>
      <c r="AD88" s="961"/>
      <c r="AE88" s="961"/>
      <c r="AF88" s="957">
        <v>13371</v>
      </c>
      <c r="AG88" s="957"/>
      <c r="AH88" s="957"/>
      <c r="AI88" s="957"/>
      <c r="AJ88" s="957"/>
      <c r="AK88" s="961"/>
      <c r="AL88" s="961"/>
      <c r="AM88" s="961"/>
      <c r="AN88" s="961"/>
      <c r="AO88" s="961"/>
      <c r="AP88" s="957">
        <v>2528</v>
      </c>
      <c r="AQ88" s="957"/>
      <c r="AR88" s="957"/>
      <c r="AS88" s="957"/>
      <c r="AT88" s="957"/>
      <c r="AU88" s="957">
        <v>1087</v>
      </c>
      <c r="AV88" s="957"/>
      <c r="AW88" s="957"/>
      <c r="AX88" s="957"/>
      <c r="AY88" s="957"/>
      <c r="AZ88" s="958"/>
      <c r="BA88" s="958"/>
      <c r="BB88" s="958"/>
      <c r="BC88" s="958"/>
      <c r="BD88" s="959"/>
      <c r="BE88" s="232"/>
      <c r="BF88" s="232"/>
      <c r="BG88" s="232"/>
      <c r="BH88" s="232"/>
      <c r="BI88" s="232"/>
      <c r="BJ88" s="232"/>
      <c r="BK88" s="232"/>
      <c r="BL88" s="232"/>
      <c r="BM88" s="232"/>
      <c r="BN88" s="232"/>
      <c r="BO88" s="232"/>
      <c r="BP88" s="232"/>
      <c r="BQ88" s="229">
        <v>82</v>
      </c>
      <c r="BR88" s="234"/>
      <c r="BS88" s="943"/>
      <c r="BT88" s="944"/>
      <c r="BU88" s="944"/>
      <c r="BV88" s="944"/>
      <c r="BW88" s="944"/>
      <c r="BX88" s="944"/>
      <c r="BY88" s="944"/>
      <c r="BZ88" s="944"/>
      <c r="CA88" s="944"/>
      <c r="CB88" s="944"/>
      <c r="CC88" s="944"/>
      <c r="CD88" s="944"/>
      <c r="CE88" s="944"/>
      <c r="CF88" s="944"/>
      <c r="CG88" s="953"/>
      <c r="CH88" s="954"/>
      <c r="CI88" s="955"/>
      <c r="CJ88" s="955"/>
      <c r="CK88" s="955"/>
      <c r="CL88" s="956"/>
      <c r="CM88" s="954"/>
      <c r="CN88" s="955"/>
      <c r="CO88" s="955"/>
      <c r="CP88" s="955"/>
      <c r="CQ88" s="956"/>
      <c r="CR88" s="954"/>
      <c r="CS88" s="955"/>
      <c r="CT88" s="955"/>
      <c r="CU88" s="955"/>
      <c r="CV88" s="956"/>
      <c r="CW88" s="954"/>
      <c r="CX88" s="955"/>
      <c r="CY88" s="955"/>
      <c r="CZ88" s="955"/>
      <c r="DA88" s="956"/>
      <c r="DB88" s="954"/>
      <c r="DC88" s="955"/>
      <c r="DD88" s="955"/>
      <c r="DE88" s="955"/>
      <c r="DF88" s="956"/>
      <c r="DG88" s="954"/>
      <c r="DH88" s="955"/>
      <c r="DI88" s="955"/>
      <c r="DJ88" s="955"/>
      <c r="DK88" s="956"/>
      <c r="DL88" s="954"/>
      <c r="DM88" s="955"/>
      <c r="DN88" s="955"/>
      <c r="DO88" s="955"/>
      <c r="DP88" s="956"/>
      <c r="DQ88" s="954"/>
      <c r="DR88" s="955"/>
      <c r="DS88" s="955"/>
      <c r="DT88" s="955"/>
      <c r="DU88" s="956"/>
      <c r="DV88" s="943"/>
      <c r="DW88" s="944"/>
      <c r="DX88" s="944"/>
      <c r="DY88" s="944"/>
      <c r="DZ88" s="945"/>
      <c r="EA88" s="221"/>
    </row>
    <row r="89" spans="1:131" ht="26.25" hidden="1" customHeight="1">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43"/>
      <c r="BT89" s="944"/>
      <c r="BU89" s="944"/>
      <c r="BV89" s="944"/>
      <c r="BW89" s="944"/>
      <c r="BX89" s="944"/>
      <c r="BY89" s="944"/>
      <c r="BZ89" s="944"/>
      <c r="CA89" s="944"/>
      <c r="CB89" s="944"/>
      <c r="CC89" s="944"/>
      <c r="CD89" s="944"/>
      <c r="CE89" s="944"/>
      <c r="CF89" s="944"/>
      <c r="CG89" s="953"/>
      <c r="CH89" s="954"/>
      <c r="CI89" s="955"/>
      <c r="CJ89" s="955"/>
      <c r="CK89" s="955"/>
      <c r="CL89" s="956"/>
      <c r="CM89" s="954"/>
      <c r="CN89" s="955"/>
      <c r="CO89" s="955"/>
      <c r="CP89" s="955"/>
      <c r="CQ89" s="956"/>
      <c r="CR89" s="954"/>
      <c r="CS89" s="955"/>
      <c r="CT89" s="955"/>
      <c r="CU89" s="955"/>
      <c r="CV89" s="956"/>
      <c r="CW89" s="954"/>
      <c r="CX89" s="955"/>
      <c r="CY89" s="955"/>
      <c r="CZ89" s="955"/>
      <c r="DA89" s="956"/>
      <c r="DB89" s="954"/>
      <c r="DC89" s="955"/>
      <c r="DD89" s="955"/>
      <c r="DE89" s="955"/>
      <c r="DF89" s="956"/>
      <c r="DG89" s="954"/>
      <c r="DH89" s="955"/>
      <c r="DI89" s="955"/>
      <c r="DJ89" s="955"/>
      <c r="DK89" s="956"/>
      <c r="DL89" s="954"/>
      <c r="DM89" s="955"/>
      <c r="DN89" s="955"/>
      <c r="DO89" s="955"/>
      <c r="DP89" s="956"/>
      <c r="DQ89" s="954"/>
      <c r="DR89" s="955"/>
      <c r="DS89" s="955"/>
      <c r="DT89" s="955"/>
      <c r="DU89" s="956"/>
      <c r="DV89" s="943"/>
      <c r="DW89" s="944"/>
      <c r="DX89" s="944"/>
      <c r="DY89" s="944"/>
      <c r="DZ89" s="945"/>
      <c r="EA89" s="221"/>
    </row>
    <row r="90" spans="1:131" ht="26.25" hidden="1" customHeight="1">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43"/>
      <c r="BT90" s="944"/>
      <c r="BU90" s="944"/>
      <c r="BV90" s="944"/>
      <c r="BW90" s="944"/>
      <c r="BX90" s="944"/>
      <c r="BY90" s="944"/>
      <c r="BZ90" s="944"/>
      <c r="CA90" s="944"/>
      <c r="CB90" s="944"/>
      <c r="CC90" s="944"/>
      <c r="CD90" s="944"/>
      <c r="CE90" s="944"/>
      <c r="CF90" s="944"/>
      <c r="CG90" s="953"/>
      <c r="CH90" s="954"/>
      <c r="CI90" s="955"/>
      <c r="CJ90" s="955"/>
      <c r="CK90" s="955"/>
      <c r="CL90" s="956"/>
      <c r="CM90" s="954"/>
      <c r="CN90" s="955"/>
      <c r="CO90" s="955"/>
      <c r="CP90" s="955"/>
      <c r="CQ90" s="956"/>
      <c r="CR90" s="954"/>
      <c r="CS90" s="955"/>
      <c r="CT90" s="955"/>
      <c r="CU90" s="955"/>
      <c r="CV90" s="956"/>
      <c r="CW90" s="954"/>
      <c r="CX90" s="955"/>
      <c r="CY90" s="955"/>
      <c r="CZ90" s="955"/>
      <c r="DA90" s="956"/>
      <c r="DB90" s="954"/>
      <c r="DC90" s="955"/>
      <c r="DD90" s="955"/>
      <c r="DE90" s="955"/>
      <c r="DF90" s="956"/>
      <c r="DG90" s="954"/>
      <c r="DH90" s="955"/>
      <c r="DI90" s="955"/>
      <c r="DJ90" s="955"/>
      <c r="DK90" s="956"/>
      <c r="DL90" s="954"/>
      <c r="DM90" s="955"/>
      <c r="DN90" s="955"/>
      <c r="DO90" s="955"/>
      <c r="DP90" s="956"/>
      <c r="DQ90" s="954"/>
      <c r="DR90" s="955"/>
      <c r="DS90" s="955"/>
      <c r="DT90" s="955"/>
      <c r="DU90" s="956"/>
      <c r="DV90" s="943"/>
      <c r="DW90" s="944"/>
      <c r="DX90" s="944"/>
      <c r="DY90" s="944"/>
      <c r="DZ90" s="945"/>
      <c r="EA90" s="221"/>
    </row>
    <row r="91" spans="1:131" ht="26.25" hidden="1" customHeight="1">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43"/>
      <c r="BT91" s="944"/>
      <c r="BU91" s="944"/>
      <c r="BV91" s="944"/>
      <c r="BW91" s="944"/>
      <c r="BX91" s="944"/>
      <c r="BY91" s="944"/>
      <c r="BZ91" s="944"/>
      <c r="CA91" s="944"/>
      <c r="CB91" s="944"/>
      <c r="CC91" s="944"/>
      <c r="CD91" s="944"/>
      <c r="CE91" s="944"/>
      <c r="CF91" s="944"/>
      <c r="CG91" s="953"/>
      <c r="CH91" s="954"/>
      <c r="CI91" s="955"/>
      <c r="CJ91" s="955"/>
      <c r="CK91" s="955"/>
      <c r="CL91" s="956"/>
      <c r="CM91" s="954"/>
      <c r="CN91" s="955"/>
      <c r="CO91" s="955"/>
      <c r="CP91" s="955"/>
      <c r="CQ91" s="956"/>
      <c r="CR91" s="954"/>
      <c r="CS91" s="955"/>
      <c r="CT91" s="955"/>
      <c r="CU91" s="955"/>
      <c r="CV91" s="956"/>
      <c r="CW91" s="954"/>
      <c r="CX91" s="955"/>
      <c r="CY91" s="955"/>
      <c r="CZ91" s="955"/>
      <c r="DA91" s="956"/>
      <c r="DB91" s="954"/>
      <c r="DC91" s="955"/>
      <c r="DD91" s="955"/>
      <c r="DE91" s="955"/>
      <c r="DF91" s="956"/>
      <c r="DG91" s="954"/>
      <c r="DH91" s="955"/>
      <c r="DI91" s="955"/>
      <c r="DJ91" s="955"/>
      <c r="DK91" s="956"/>
      <c r="DL91" s="954"/>
      <c r="DM91" s="955"/>
      <c r="DN91" s="955"/>
      <c r="DO91" s="955"/>
      <c r="DP91" s="956"/>
      <c r="DQ91" s="954"/>
      <c r="DR91" s="955"/>
      <c r="DS91" s="955"/>
      <c r="DT91" s="955"/>
      <c r="DU91" s="956"/>
      <c r="DV91" s="943"/>
      <c r="DW91" s="944"/>
      <c r="DX91" s="944"/>
      <c r="DY91" s="944"/>
      <c r="DZ91" s="945"/>
      <c r="EA91" s="221"/>
    </row>
    <row r="92" spans="1:131" ht="26.25" hidden="1" customHeight="1">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43"/>
      <c r="BT92" s="944"/>
      <c r="BU92" s="944"/>
      <c r="BV92" s="944"/>
      <c r="BW92" s="944"/>
      <c r="BX92" s="944"/>
      <c r="BY92" s="944"/>
      <c r="BZ92" s="944"/>
      <c r="CA92" s="944"/>
      <c r="CB92" s="944"/>
      <c r="CC92" s="944"/>
      <c r="CD92" s="944"/>
      <c r="CE92" s="944"/>
      <c r="CF92" s="944"/>
      <c r="CG92" s="953"/>
      <c r="CH92" s="954"/>
      <c r="CI92" s="955"/>
      <c r="CJ92" s="955"/>
      <c r="CK92" s="955"/>
      <c r="CL92" s="956"/>
      <c r="CM92" s="954"/>
      <c r="CN92" s="955"/>
      <c r="CO92" s="955"/>
      <c r="CP92" s="955"/>
      <c r="CQ92" s="956"/>
      <c r="CR92" s="954"/>
      <c r="CS92" s="955"/>
      <c r="CT92" s="955"/>
      <c r="CU92" s="955"/>
      <c r="CV92" s="956"/>
      <c r="CW92" s="954"/>
      <c r="CX92" s="955"/>
      <c r="CY92" s="955"/>
      <c r="CZ92" s="955"/>
      <c r="DA92" s="956"/>
      <c r="DB92" s="954"/>
      <c r="DC92" s="955"/>
      <c r="DD92" s="955"/>
      <c r="DE92" s="955"/>
      <c r="DF92" s="956"/>
      <c r="DG92" s="954"/>
      <c r="DH92" s="955"/>
      <c r="DI92" s="955"/>
      <c r="DJ92" s="955"/>
      <c r="DK92" s="956"/>
      <c r="DL92" s="954"/>
      <c r="DM92" s="955"/>
      <c r="DN92" s="955"/>
      <c r="DO92" s="955"/>
      <c r="DP92" s="956"/>
      <c r="DQ92" s="954"/>
      <c r="DR92" s="955"/>
      <c r="DS92" s="955"/>
      <c r="DT92" s="955"/>
      <c r="DU92" s="956"/>
      <c r="DV92" s="943"/>
      <c r="DW92" s="944"/>
      <c r="DX92" s="944"/>
      <c r="DY92" s="944"/>
      <c r="DZ92" s="945"/>
      <c r="EA92" s="221"/>
    </row>
    <row r="93" spans="1:131" ht="26.25" hidden="1" customHeight="1">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43"/>
      <c r="BT93" s="944"/>
      <c r="BU93" s="944"/>
      <c r="BV93" s="944"/>
      <c r="BW93" s="944"/>
      <c r="BX93" s="944"/>
      <c r="BY93" s="944"/>
      <c r="BZ93" s="944"/>
      <c r="CA93" s="944"/>
      <c r="CB93" s="944"/>
      <c r="CC93" s="944"/>
      <c r="CD93" s="944"/>
      <c r="CE93" s="944"/>
      <c r="CF93" s="944"/>
      <c r="CG93" s="953"/>
      <c r="CH93" s="954"/>
      <c r="CI93" s="955"/>
      <c r="CJ93" s="955"/>
      <c r="CK93" s="955"/>
      <c r="CL93" s="956"/>
      <c r="CM93" s="954"/>
      <c r="CN93" s="955"/>
      <c r="CO93" s="955"/>
      <c r="CP93" s="955"/>
      <c r="CQ93" s="956"/>
      <c r="CR93" s="954"/>
      <c r="CS93" s="955"/>
      <c r="CT93" s="955"/>
      <c r="CU93" s="955"/>
      <c r="CV93" s="956"/>
      <c r="CW93" s="954"/>
      <c r="CX93" s="955"/>
      <c r="CY93" s="955"/>
      <c r="CZ93" s="955"/>
      <c r="DA93" s="956"/>
      <c r="DB93" s="954"/>
      <c r="DC93" s="955"/>
      <c r="DD93" s="955"/>
      <c r="DE93" s="955"/>
      <c r="DF93" s="956"/>
      <c r="DG93" s="954"/>
      <c r="DH93" s="955"/>
      <c r="DI93" s="955"/>
      <c r="DJ93" s="955"/>
      <c r="DK93" s="956"/>
      <c r="DL93" s="954"/>
      <c r="DM93" s="955"/>
      <c r="DN93" s="955"/>
      <c r="DO93" s="955"/>
      <c r="DP93" s="956"/>
      <c r="DQ93" s="954"/>
      <c r="DR93" s="955"/>
      <c r="DS93" s="955"/>
      <c r="DT93" s="955"/>
      <c r="DU93" s="956"/>
      <c r="DV93" s="943"/>
      <c r="DW93" s="944"/>
      <c r="DX93" s="944"/>
      <c r="DY93" s="944"/>
      <c r="DZ93" s="945"/>
      <c r="EA93" s="221"/>
    </row>
    <row r="94" spans="1:131" ht="26.25" hidden="1" customHeight="1">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43"/>
      <c r="BT94" s="944"/>
      <c r="BU94" s="944"/>
      <c r="BV94" s="944"/>
      <c r="BW94" s="944"/>
      <c r="BX94" s="944"/>
      <c r="BY94" s="944"/>
      <c r="BZ94" s="944"/>
      <c r="CA94" s="944"/>
      <c r="CB94" s="944"/>
      <c r="CC94" s="944"/>
      <c r="CD94" s="944"/>
      <c r="CE94" s="944"/>
      <c r="CF94" s="944"/>
      <c r="CG94" s="953"/>
      <c r="CH94" s="954"/>
      <c r="CI94" s="955"/>
      <c r="CJ94" s="955"/>
      <c r="CK94" s="955"/>
      <c r="CL94" s="956"/>
      <c r="CM94" s="954"/>
      <c r="CN94" s="955"/>
      <c r="CO94" s="955"/>
      <c r="CP94" s="955"/>
      <c r="CQ94" s="956"/>
      <c r="CR94" s="954"/>
      <c r="CS94" s="955"/>
      <c r="CT94" s="955"/>
      <c r="CU94" s="955"/>
      <c r="CV94" s="956"/>
      <c r="CW94" s="954"/>
      <c r="CX94" s="955"/>
      <c r="CY94" s="955"/>
      <c r="CZ94" s="955"/>
      <c r="DA94" s="956"/>
      <c r="DB94" s="954"/>
      <c r="DC94" s="955"/>
      <c r="DD94" s="955"/>
      <c r="DE94" s="955"/>
      <c r="DF94" s="956"/>
      <c r="DG94" s="954"/>
      <c r="DH94" s="955"/>
      <c r="DI94" s="955"/>
      <c r="DJ94" s="955"/>
      <c r="DK94" s="956"/>
      <c r="DL94" s="954"/>
      <c r="DM94" s="955"/>
      <c r="DN94" s="955"/>
      <c r="DO94" s="955"/>
      <c r="DP94" s="956"/>
      <c r="DQ94" s="954"/>
      <c r="DR94" s="955"/>
      <c r="DS94" s="955"/>
      <c r="DT94" s="955"/>
      <c r="DU94" s="956"/>
      <c r="DV94" s="943"/>
      <c r="DW94" s="944"/>
      <c r="DX94" s="944"/>
      <c r="DY94" s="944"/>
      <c r="DZ94" s="945"/>
      <c r="EA94" s="221"/>
    </row>
    <row r="95" spans="1:131" ht="26.25" hidden="1" customHeight="1">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43"/>
      <c r="BT95" s="944"/>
      <c r="BU95" s="944"/>
      <c r="BV95" s="944"/>
      <c r="BW95" s="944"/>
      <c r="BX95" s="944"/>
      <c r="BY95" s="944"/>
      <c r="BZ95" s="944"/>
      <c r="CA95" s="944"/>
      <c r="CB95" s="944"/>
      <c r="CC95" s="944"/>
      <c r="CD95" s="944"/>
      <c r="CE95" s="944"/>
      <c r="CF95" s="944"/>
      <c r="CG95" s="953"/>
      <c r="CH95" s="954"/>
      <c r="CI95" s="955"/>
      <c r="CJ95" s="955"/>
      <c r="CK95" s="955"/>
      <c r="CL95" s="956"/>
      <c r="CM95" s="954"/>
      <c r="CN95" s="955"/>
      <c r="CO95" s="955"/>
      <c r="CP95" s="955"/>
      <c r="CQ95" s="956"/>
      <c r="CR95" s="954"/>
      <c r="CS95" s="955"/>
      <c r="CT95" s="955"/>
      <c r="CU95" s="955"/>
      <c r="CV95" s="956"/>
      <c r="CW95" s="954"/>
      <c r="CX95" s="955"/>
      <c r="CY95" s="955"/>
      <c r="CZ95" s="955"/>
      <c r="DA95" s="956"/>
      <c r="DB95" s="954"/>
      <c r="DC95" s="955"/>
      <c r="DD95" s="955"/>
      <c r="DE95" s="955"/>
      <c r="DF95" s="956"/>
      <c r="DG95" s="954"/>
      <c r="DH95" s="955"/>
      <c r="DI95" s="955"/>
      <c r="DJ95" s="955"/>
      <c r="DK95" s="956"/>
      <c r="DL95" s="954"/>
      <c r="DM95" s="955"/>
      <c r="DN95" s="955"/>
      <c r="DO95" s="955"/>
      <c r="DP95" s="956"/>
      <c r="DQ95" s="954"/>
      <c r="DR95" s="955"/>
      <c r="DS95" s="955"/>
      <c r="DT95" s="955"/>
      <c r="DU95" s="956"/>
      <c r="DV95" s="943"/>
      <c r="DW95" s="944"/>
      <c r="DX95" s="944"/>
      <c r="DY95" s="944"/>
      <c r="DZ95" s="945"/>
      <c r="EA95" s="221"/>
    </row>
    <row r="96" spans="1:131" ht="26.25" hidden="1" customHeight="1">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43"/>
      <c r="BT96" s="944"/>
      <c r="BU96" s="944"/>
      <c r="BV96" s="944"/>
      <c r="BW96" s="944"/>
      <c r="BX96" s="944"/>
      <c r="BY96" s="944"/>
      <c r="BZ96" s="944"/>
      <c r="CA96" s="944"/>
      <c r="CB96" s="944"/>
      <c r="CC96" s="944"/>
      <c r="CD96" s="944"/>
      <c r="CE96" s="944"/>
      <c r="CF96" s="944"/>
      <c r="CG96" s="953"/>
      <c r="CH96" s="954"/>
      <c r="CI96" s="955"/>
      <c r="CJ96" s="955"/>
      <c r="CK96" s="955"/>
      <c r="CL96" s="956"/>
      <c r="CM96" s="954"/>
      <c r="CN96" s="955"/>
      <c r="CO96" s="955"/>
      <c r="CP96" s="955"/>
      <c r="CQ96" s="956"/>
      <c r="CR96" s="954"/>
      <c r="CS96" s="955"/>
      <c r="CT96" s="955"/>
      <c r="CU96" s="955"/>
      <c r="CV96" s="956"/>
      <c r="CW96" s="954"/>
      <c r="CX96" s="955"/>
      <c r="CY96" s="955"/>
      <c r="CZ96" s="955"/>
      <c r="DA96" s="956"/>
      <c r="DB96" s="954"/>
      <c r="DC96" s="955"/>
      <c r="DD96" s="955"/>
      <c r="DE96" s="955"/>
      <c r="DF96" s="956"/>
      <c r="DG96" s="954"/>
      <c r="DH96" s="955"/>
      <c r="DI96" s="955"/>
      <c r="DJ96" s="955"/>
      <c r="DK96" s="956"/>
      <c r="DL96" s="954"/>
      <c r="DM96" s="955"/>
      <c r="DN96" s="955"/>
      <c r="DO96" s="955"/>
      <c r="DP96" s="956"/>
      <c r="DQ96" s="954"/>
      <c r="DR96" s="955"/>
      <c r="DS96" s="955"/>
      <c r="DT96" s="955"/>
      <c r="DU96" s="956"/>
      <c r="DV96" s="943"/>
      <c r="DW96" s="944"/>
      <c r="DX96" s="944"/>
      <c r="DY96" s="944"/>
      <c r="DZ96" s="945"/>
      <c r="EA96" s="221"/>
    </row>
    <row r="97" spans="1:131" ht="26.25" hidden="1" customHeight="1">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43"/>
      <c r="BT97" s="944"/>
      <c r="BU97" s="944"/>
      <c r="BV97" s="944"/>
      <c r="BW97" s="944"/>
      <c r="BX97" s="944"/>
      <c r="BY97" s="944"/>
      <c r="BZ97" s="944"/>
      <c r="CA97" s="944"/>
      <c r="CB97" s="944"/>
      <c r="CC97" s="944"/>
      <c r="CD97" s="944"/>
      <c r="CE97" s="944"/>
      <c r="CF97" s="944"/>
      <c r="CG97" s="953"/>
      <c r="CH97" s="954"/>
      <c r="CI97" s="955"/>
      <c r="CJ97" s="955"/>
      <c r="CK97" s="955"/>
      <c r="CL97" s="956"/>
      <c r="CM97" s="954"/>
      <c r="CN97" s="955"/>
      <c r="CO97" s="955"/>
      <c r="CP97" s="955"/>
      <c r="CQ97" s="956"/>
      <c r="CR97" s="954"/>
      <c r="CS97" s="955"/>
      <c r="CT97" s="955"/>
      <c r="CU97" s="955"/>
      <c r="CV97" s="956"/>
      <c r="CW97" s="954"/>
      <c r="CX97" s="955"/>
      <c r="CY97" s="955"/>
      <c r="CZ97" s="955"/>
      <c r="DA97" s="956"/>
      <c r="DB97" s="954"/>
      <c r="DC97" s="955"/>
      <c r="DD97" s="955"/>
      <c r="DE97" s="955"/>
      <c r="DF97" s="956"/>
      <c r="DG97" s="954"/>
      <c r="DH97" s="955"/>
      <c r="DI97" s="955"/>
      <c r="DJ97" s="955"/>
      <c r="DK97" s="956"/>
      <c r="DL97" s="954"/>
      <c r="DM97" s="955"/>
      <c r="DN97" s="955"/>
      <c r="DO97" s="955"/>
      <c r="DP97" s="956"/>
      <c r="DQ97" s="954"/>
      <c r="DR97" s="955"/>
      <c r="DS97" s="955"/>
      <c r="DT97" s="955"/>
      <c r="DU97" s="956"/>
      <c r="DV97" s="943"/>
      <c r="DW97" s="944"/>
      <c r="DX97" s="944"/>
      <c r="DY97" s="944"/>
      <c r="DZ97" s="945"/>
      <c r="EA97" s="221"/>
    </row>
    <row r="98" spans="1:131" ht="26.25" hidden="1" customHeight="1">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43"/>
      <c r="BT98" s="944"/>
      <c r="BU98" s="944"/>
      <c r="BV98" s="944"/>
      <c r="BW98" s="944"/>
      <c r="BX98" s="944"/>
      <c r="BY98" s="944"/>
      <c r="BZ98" s="944"/>
      <c r="CA98" s="944"/>
      <c r="CB98" s="944"/>
      <c r="CC98" s="944"/>
      <c r="CD98" s="944"/>
      <c r="CE98" s="944"/>
      <c r="CF98" s="944"/>
      <c r="CG98" s="953"/>
      <c r="CH98" s="954"/>
      <c r="CI98" s="955"/>
      <c r="CJ98" s="955"/>
      <c r="CK98" s="955"/>
      <c r="CL98" s="956"/>
      <c r="CM98" s="954"/>
      <c r="CN98" s="955"/>
      <c r="CO98" s="955"/>
      <c r="CP98" s="955"/>
      <c r="CQ98" s="956"/>
      <c r="CR98" s="954"/>
      <c r="CS98" s="955"/>
      <c r="CT98" s="955"/>
      <c r="CU98" s="955"/>
      <c r="CV98" s="956"/>
      <c r="CW98" s="954"/>
      <c r="CX98" s="955"/>
      <c r="CY98" s="955"/>
      <c r="CZ98" s="955"/>
      <c r="DA98" s="956"/>
      <c r="DB98" s="954"/>
      <c r="DC98" s="955"/>
      <c r="DD98" s="955"/>
      <c r="DE98" s="955"/>
      <c r="DF98" s="956"/>
      <c r="DG98" s="954"/>
      <c r="DH98" s="955"/>
      <c r="DI98" s="955"/>
      <c r="DJ98" s="955"/>
      <c r="DK98" s="956"/>
      <c r="DL98" s="954"/>
      <c r="DM98" s="955"/>
      <c r="DN98" s="955"/>
      <c r="DO98" s="955"/>
      <c r="DP98" s="956"/>
      <c r="DQ98" s="954"/>
      <c r="DR98" s="955"/>
      <c r="DS98" s="955"/>
      <c r="DT98" s="955"/>
      <c r="DU98" s="956"/>
      <c r="DV98" s="943"/>
      <c r="DW98" s="944"/>
      <c r="DX98" s="944"/>
      <c r="DY98" s="944"/>
      <c r="DZ98" s="945"/>
      <c r="EA98" s="221"/>
    </row>
    <row r="99" spans="1:131" ht="26.25" hidden="1" customHeight="1">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43"/>
      <c r="BT99" s="944"/>
      <c r="BU99" s="944"/>
      <c r="BV99" s="944"/>
      <c r="BW99" s="944"/>
      <c r="BX99" s="944"/>
      <c r="BY99" s="944"/>
      <c r="BZ99" s="944"/>
      <c r="CA99" s="944"/>
      <c r="CB99" s="944"/>
      <c r="CC99" s="944"/>
      <c r="CD99" s="944"/>
      <c r="CE99" s="944"/>
      <c r="CF99" s="944"/>
      <c r="CG99" s="953"/>
      <c r="CH99" s="954"/>
      <c r="CI99" s="955"/>
      <c r="CJ99" s="955"/>
      <c r="CK99" s="955"/>
      <c r="CL99" s="956"/>
      <c r="CM99" s="954"/>
      <c r="CN99" s="955"/>
      <c r="CO99" s="955"/>
      <c r="CP99" s="955"/>
      <c r="CQ99" s="956"/>
      <c r="CR99" s="954"/>
      <c r="CS99" s="955"/>
      <c r="CT99" s="955"/>
      <c r="CU99" s="955"/>
      <c r="CV99" s="956"/>
      <c r="CW99" s="954"/>
      <c r="CX99" s="955"/>
      <c r="CY99" s="955"/>
      <c r="CZ99" s="955"/>
      <c r="DA99" s="956"/>
      <c r="DB99" s="954"/>
      <c r="DC99" s="955"/>
      <c r="DD99" s="955"/>
      <c r="DE99" s="955"/>
      <c r="DF99" s="956"/>
      <c r="DG99" s="954"/>
      <c r="DH99" s="955"/>
      <c r="DI99" s="955"/>
      <c r="DJ99" s="955"/>
      <c r="DK99" s="956"/>
      <c r="DL99" s="954"/>
      <c r="DM99" s="955"/>
      <c r="DN99" s="955"/>
      <c r="DO99" s="955"/>
      <c r="DP99" s="956"/>
      <c r="DQ99" s="954"/>
      <c r="DR99" s="955"/>
      <c r="DS99" s="955"/>
      <c r="DT99" s="955"/>
      <c r="DU99" s="956"/>
      <c r="DV99" s="943"/>
      <c r="DW99" s="944"/>
      <c r="DX99" s="944"/>
      <c r="DY99" s="944"/>
      <c r="DZ99" s="945"/>
      <c r="EA99" s="221"/>
    </row>
    <row r="100" spans="1:131" ht="26.25" hidden="1" customHeight="1">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43"/>
      <c r="BT100" s="944"/>
      <c r="BU100" s="944"/>
      <c r="BV100" s="944"/>
      <c r="BW100" s="944"/>
      <c r="BX100" s="944"/>
      <c r="BY100" s="944"/>
      <c r="BZ100" s="944"/>
      <c r="CA100" s="944"/>
      <c r="CB100" s="944"/>
      <c r="CC100" s="944"/>
      <c r="CD100" s="944"/>
      <c r="CE100" s="944"/>
      <c r="CF100" s="944"/>
      <c r="CG100" s="953"/>
      <c r="CH100" s="954"/>
      <c r="CI100" s="955"/>
      <c r="CJ100" s="955"/>
      <c r="CK100" s="955"/>
      <c r="CL100" s="956"/>
      <c r="CM100" s="954"/>
      <c r="CN100" s="955"/>
      <c r="CO100" s="955"/>
      <c r="CP100" s="955"/>
      <c r="CQ100" s="956"/>
      <c r="CR100" s="954"/>
      <c r="CS100" s="955"/>
      <c r="CT100" s="955"/>
      <c r="CU100" s="955"/>
      <c r="CV100" s="956"/>
      <c r="CW100" s="954"/>
      <c r="CX100" s="955"/>
      <c r="CY100" s="955"/>
      <c r="CZ100" s="955"/>
      <c r="DA100" s="956"/>
      <c r="DB100" s="954"/>
      <c r="DC100" s="955"/>
      <c r="DD100" s="955"/>
      <c r="DE100" s="955"/>
      <c r="DF100" s="956"/>
      <c r="DG100" s="954"/>
      <c r="DH100" s="955"/>
      <c r="DI100" s="955"/>
      <c r="DJ100" s="955"/>
      <c r="DK100" s="956"/>
      <c r="DL100" s="954"/>
      <c r="DM100" s="955"/>
      <c r="DN100" s="955"/>
      <c r="DO100" s="955"/>
      <c r="DP100" s="956"/>
      <c r="DQ100" s="954"/>
      <c r="DR100" s="955"/>
      <c r="DS100" s="955"/>
      <c r="DT100" s="955"/>
      <c r="DU100" s="956"/>
      <c r="DV100" s="943"/>
      <c r="DW100" s="944"/>
      <c r="DX100" s="944"/>
      <c r="DY100" s="944"/>
      <c r="DZ100" s="945"/>
      <c r="EA100" s="221"/>
    </row>
    <row r="101" spans="1:131" ht="26.25" hidden="1" customHeight="1">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43"/>
      <c r="BT101" s="944"/>
      <c r="BU101" s="944"/>
      <c r="BV101" s="944"/>
      <c r="BW101" s="944"/>
      <c r="BX101" s="944"/>
      <c r="BY101" s="944"/>
      <c r="BZ101" s="944"/>
      <c r="CA101" s="944"/>
      <c r="CB101" s="944"/>
      <c r="CC101" s="944"/>
      <c r="CD101" s="944"/>
      <c r="CE101" s="944"/>
      <c r="CF101" s="944"/>
      <c r="CG101" s="953"/>
      <c r="CH101" s="954"/>
      <c r="CI101" s="955"/>
      <c r="CJ101" s="955"/>
      <c r="CK101" s="955"/>
      <c r="CL101" s="956"/>
      <c r="CM101" s="954"/>
      <c r="CN101" s="955"/>
      <c r="CO101" s="955"/>
      <c r="CP101" s="955"/>
      <c r="CQ101" s="956"/>
      <c r="CR101" s="954"/>
      <c r="CS101" s="955"/>
      <c r="CT101" s="955"/>
      <c r="CU101" s="955"/>
      <c r="CV101" s="956"/>
      <c r="CW101" s="954"/>
      <c r="CX101" s="955"/>
      <c r="CY101" s="955"/>
      <c r="CZ101" s="955"/>
      <c r="DA101" s="956"/>
      <c r="DB101" s="954"/>
      <c r="DC101" s="955"/>
      <c r="DD101" s="955"/>
      <c r="DE101" s="955"/>
      <c r="DF101" s="956"/>
      <c r="DG101" s="954"/>
      <c r="DH101" s="955"/>
      <c r="DI101" s="955"/>
      <c r="DJ101" s="955"/>
      <c r="DK101" s="956"/>
      <c r="DL101" s="954"/>
      <c r="DM101" s="955"/>
      <c r="DN101" s="955"/>
      <c r="DO101" s="955"/>
      <c r="DP101" s="956"/>
      <c r="DQ101" s="954"/>
      <c r="DR101" s="955"/>
      <c r="DS101" s="955"/>
      <c r="DT101" s="955"/>
      <c r="DU101" s="956"/>
      <c r="DV101" s="943"/>
      <c r="DW101" s="944"/>
      <c r="DX101" s="944"/>
      <c r="DY101" s="944"/>
      <c r="DZ101" s="945"/>
      <c r="EA101" s="221"/>
    </row>
    <row r="102" spans="1:131" ht="26.25" customHeight="1" thickBot="1">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391</v>
      </c>
      <c r="BR102" s="935" t="s">
        <v>427</v>
      </c>
      <c r="BS102" s="936"/>
      <c r="BT102" s="936"/>
      <c r="BU102" s="936"/>
      <c r="BV102" s="936"/>
      <c r="BW102" s="936"/>
      <c r="BX102" s="936"/>
      <c r="BY102" s="936"/>
      <c r="BZ102" s="936"/>
      <c r="CA102" s="936"/>
      <c r="CB102" s="936"/>
      <c r="CC102" s="936"/>
      <c r="CD102" s="936"/>
      <c r="CE102" s="936"/>
      <c r="CF102" s="936"/>
      <c r="CG102" s="946"/>
      <c r="CH102" s="947"/>
      <c r="CI102" s="948"/>
      <c r="CJ102" s="948"/>
      <c r="CK102" s="948"/>
      <c r="CL102" s="949"/>
      <c r="CM102" s="947"/>
      <c r="CN102" s="948"/>
      <c r="CO102" s="948"/>
      <c r="CP102" s="948"/>
      <c r="CQ102" s="949"/>
      <c r="CR102" s="950">
        <v>70</v>
      </c>
      <c r="CS102" s="951"/>
      <c r="CT102" s="951"/>
      <c r="CU102" s="951"/>
      <c r="CV102" s="952"/>
      <c r="CW102" s="950" t="s">
        <v>589</v>
      </c>
      <c r="CX102" s="951"/>
      <c r="CY102" s="951"/>
      <c r="CZ102" s="951"/>
      <c r="DA102" s="952"/>
      <c r="DB102" s="950" t="s">
        <v>589</v>
      </c>
      <c r="DC102" s="951"/>
      <c r="DD102" s="951"/>
      <c r="DE102" s="951"/>
      <c r="DF102" s="952"/>
      <c r="DG102" s="950" t="s">
        <v>589</v>
      </c>
      <c r="DH102" s="951"/>
      <c r="DI102" s="951"/>
      <c r="DJ102" s="951"/>
      <c r="DK102" s="952"/>
      <c r="DL102" s="950">
        <v>1</v>
      </c>
      <c r="DM102" s="951"/>
      <c r="DN102" s="951"/>
      <c r="DO102" s="951"/>
      <c r="DP102" s="952"/>
      <c r="DQ102" s="950" t="s">
        <v>589</v>
      </c>
      <c r="DR102" s="951"/>
      <c r="DS102" s="951"/>
      <c r="DT102" s="951"/>
      <c r="DU102" s="952"/>
      <c r="DV102" s="935"/>
      <c r="DW102" s="936"/>
      <c r="DX102" s="936"/>
      <c r="DY102" s="936"/>
      <c r="DZ102" s="937"/>
      <c r="EA102" s="221"/>
    </row>
    <row r="103" spans="1:131" ht="26.25" customHeight="1">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38" t="s">
        <v>428</v>
      </c>
      <c r="BR103" s="938"/>
      <c r="BS103" s="938"/>
      <c r="BT103" s="938"/>
      <c r="BU103" s="938"/>
      <c r="BV103" s="938"/>
      <c r="BW103" s="938"/>
      <c r="BX103" s="938"/>
      <c r="BY103" s="938"/>
      <c r="BZ103" s="938"/>
      <c r="CA103" s="938"/>
      <c r="CB103" s="938"/>
      <c r="CC103" s="938"/>
      <c r="CD103" s="938"/>
      <c r="CE103" s="938"/>
      <c r="CF103" s="938"/>
      <c r="CG103" s="938"/>
      <c r="CH103" s="938"/>
      <c r="CI103" s="938"/>
      <c r="CJ103" s="938"/>
      <c r="CK103" s="938"/>
      <c r="CL103" s="938"/>
      <c r="CM103" s="938"/>
      <c r="CN103" s="938"/>
      <c r="CO103" s="938"/>
      <c r="CP103" s="938"/>
      <c r="CQ103" s="938"/>
      <c r="CR103" s="938"/>
      <c r="CS103" s="938"/>
      <c r="CT103" s="938"/>
      <c r="CU103" s="938"/>
      <c r="CV103" s="938"/>
      <c r="CW103" s="938"/>
      <c r="CX103" s="938"/>
      <c r="CY103" s="938"/>
      <c r="CZ103" s="938"/>
      <c r="DA103" s="938"/>
      <c r="DB103" s="938"/>
      <c r="DC103" s="938"/>
      <c r="DD103" s="938"/>
      <c r="DE103" s="938"/>
      <c r="DF103" s="938"/>
      <c r="DG103" s="938"/>
      <c r="DH103" s="938"/>
      <c r="DI103" s="938"/>
      <c r="DJ103" s="938"/>
      <c r="DK103" s="938"/>
      <c r="DL103" s="938"/>
      <c r="DM103" s="938"/>
      <c r="DN103" s="938"/>
      <c r="DO103" s="938"/>
      <c r="DP103" s="938"/>
      <c r="DQ103" s="938"/>
      <c r="DR103" s="938"/>
      <c r="DS103" s="938"/>
      <c r="DT103" s="938"/>
      <c r="DU103" s="938"/>
      <c r="DV103" s="938"/>
      <c r="DW103" s="938"/>
      <c r="DX103" s="938"/>
      <c r="DY103" s="938"/>
      <c r="DZ103" s="938"/>
      <c r="EA103" s="221"/>
    </row>
    <row r="104" spans="1:131" ht="26.25" customHeight="1">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39" t="s">
        <v>429</v>
      </c>
      <c r="BR104" s="939"/>
      <c r="BS104" s="939"/>
      <c r="BT104" s="939"/>
      <c r="BU104" s="939"/>
      <c r="BV104" s="939"/>
      <c r="BW104" s="939"/>
      <c r="BX104" s="939"/>
      <c r="BY104" s="939"/>
      <c r="BZ104" s="939"/>
      <c r="CA104" s="939"/>
      <c r="CB104" s="939"/>
      <c r="CC104" s="939"/>
      <c r="CD104" s="939"/>
      <c r="CE104" s="939"/>
      <c r="CF104" s="939"/>
      <c r="CG104" s="939"/>
      <c r="CH104" s="939"/>
      <c r="CI104" s="939"/>
      <c r="CJ104" s="939"/>
      <c r="CK104" s="939"/>
      <c r="CL104" s="939"/>
      <c r="CM104" s="939"/>
      <c r="CN104" s="939"/>
      <c r="CO104" s="939"/>
      <c r="CP104" s="939"/>
      <c r="CQ104" s="939"/>
      <c r="CR104" s="939"/>
      <c r="CS104" s="939"/>
      <c r="CT104" s="939"/>
      <c r="CU104" s="939"/>
      <c r="CV104" s="939"/>
      <c r="CW104" s="939"/>
      <c r="CX104" s="939"/>
      <c r="CY104" s="939"/>
      <c r="CZ104" s="939"/>
      <c r="DA104" s="939"/>
      <c r="DB104" s="939"/>
      <c r="DC104" s="939"/>
      <c r="DD104" s="939"/>
      <c r="DE104" s="939"/>
      <c r="DF104" s="939"/>
      <c r="DG104" s="939"/>
      <c r="DH104" s="939"/>
      <c r="DI104" s="939"/>
      <c r="DJ104" s="939"/>
      <c r="DK104" s="939"/>
      <c r="DL104" s="939"/>
      <c r="DM104" s="939"/>
      <c r="DN104" s="939"/>
      <c r="DO104" s="939"/>
      <c r="DP104" s="939"/>
      <c r="DQ104" s="939"/>
      <c r="DR104" s="939"/>
      <c r="DS104" s="939"/>
      <c r="DT104" s="939"/>
      <c r="DU104" s="939"/>
      <c r="DV104" s="939"/>
      <c r="DW104" s="939"/>
      <c r="DX104" s="939"/>
      <c r="DY104" s="939"/>
      <c r="DZ104" s="939"/>
      <c r="EA104" s="221"/>
    </row>
    <row r="105" spans="1:131" ht="11.25" customHeight="1">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c r="A107" s="240" t="s">
        <v>430</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431</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c r="A108" s="940" t="s">
        <v>432</v>
      </c>
      <c r="B108" s="941"/>
      <c r="C108" s="941"/>
      <c r="D108" s="941"/>
      <c r="E108" s="941"/>
      <c r="F108" s="941"/>
      <c r="G108" s="941"/>
      <c r="H108" s="941"/>
      <c r="I108" s="941"/>
      <c r="J108" s="941"/>
      <c r="K108" s="941"/>
      <c r="L108" s="941"/>
      <c r="M108" s="941"/>
      <c r="N108" s="941"/>
      <c r="O108" s="941"/>
      <c r="P108" s="941"/>
      <c r="Q108" s="941"/>
      <c r="R108" s="941"/>
      <c r="S108" s="941"/>
      <c r="T108" s="941"/>
      <c r="U108" s="941"/>
      <c r="V108" s="941"/>
      <c r="W108" s="941"/>
      <c r="X108" s="941"/>
      <c r="Y108" s="941"/>
      <c r="Z108" s="941"/>
      <c r="AA108" s="941"/>
      <c r="AB108" s="941"/>
      <c r="AC108" s="941"/>
      <c r="AD108" s="941"/>
      <c r="AE108" s="941"/>
      <c r="AF108" s="941"/>
      <c r="AG108" s="941"/>
      <c r="AH108" s="941"/>
      <c r="AI108" s="941"/>
      <c r="AJ108" s="941"/>
      <c r="AK108" s="941"/>
      <c r="AL108" s="941"/>
      <c r="AM108" s="941"/>
      <c r="AN108" s="941"/>
      <c r="AO108" s="941"/>
      <c r="AP108" s="941"/>
      <c r="AQ108" s="941"/>
      <c r="AR108" s="941"/>
      <c r="AS108" s="941"/>
      <c r="AT108" s="942"/>
      <c r="AU108" s="940" t="s">
        <v>433</v>
      </c>
      <c r="AV108" s="941"/>
      <c r="AW108" s="941"/>
      <c r="AX108" s="941"/>
      <c r="AY108" s="941"/>
      <c r="AZ108" s="941"/>
      <c r="BA108" s="941"/>
      <c r="BB108" s="941"/>
      <c r="BC108" s="941"/>
      <c r="BD108" s="941"/>
      <c r="BE108" s="941"/>
      <c r="BF108" s="941"/>
      <c r="BG108" s="941"/>
      <c r="BH108" s="941"/>
      <c r="BI108" s="941"/>
      <c r="BJ108" s="941"/>
      <c r="BK108" s="941"/>
      <c r="BL108" s="941"/>
      <c r="BM108" s="941"/>
      <c r="BN108" s="941"/>
      <c r="BO108" s="941"/>
      <c r="BP108" s="941"/>
      <c r="BQ108" s="941"/>
      <c r="BR108" s="941"/>
      <c r="BS108" s="941"/>
      <c r="BT108" s="941"/>
      <c r="BU108" s="941"/>
      <c r="BV108" s="941"/>
      <c r="BW108" s="941"/>
      <c r="BX108" s="941"/>
      <c r="BY108" s="941"/>
      <c r="BZ108" s="941"/>
      <c r="CA108" s="941"/>
      <c r="CB108" s="941"/>
      <c r="CC108" s="941"/>
      <c r="CD108" s="941"/>
      <c r="CE108" s="941"/>
      <c r="CF108" s="941"/>
      <c r="CG108" s="941"/>
      <c r="CH108" s="941"/>
      <c r="CI108" s="941"/>
      <c r="CJ108" s="941"/>
      <c r="CK108" s="941"/>
      <c r="CL108" s="941"/>
      <c r="CM108" s="941"/>
      <c r="CN108" s="941"/>
      <c r="CO108" s="941"/>
      <c r="CP108" s="941"/>
      <c r="CQ108" s="941"/>
      <c r="CR108" s="941"/>
      <c r="CS108" s="941"/>
      <c r="CT108" s="941"/>
      <c r="CU108" s="941"/>
      <c r="CV108" s="941"/>
      <c r="CW108" s="941"/>
      <c r="CX108" s="941"/>
      <c r="CY108" s="941"/>
      <c r="CZ108" s="941"/>
      <c r="DA108" s="941"/>
      <c r="DB108" s="941"/>
      <c r="DC108" s="941"/>
      <c r="DD108" s="941"/>
      <c r="DE108" s="941"/>
      <c r="DF108" s="941"/>
      <c r="DG108" s="941"/>
      <c r="DH108" s="941"/>
      <c r="DI108" s="941"/>
      <c r="DJ108" s="941"/>
      <c r="DK108" s="941"/>
      <c r="DL108" s="941"/>
      <c r="DM108" s="941"/>
      <c r="DN108" s="941"/>
      <c r="DO108" s="941"/>
      <c r="DP108" s="941"/>
      <c r="DQ108" s="941"/>
      <c r="DR108" s="941"/>
      <c r="DS108" s="941"/>
      <c r="DT108" s="941"/>
      <c r="DU108" s="941"/>
      <c r="DV108" s="941"/>
      <c r="DW108" s="941"/>
      <c r="DX108" s="941"/>
      <c r="DY108" s="941"/>
      <c r="DZ108" s="942"/>
    </row>
    <row r="109" spans="1:131" s="221" customFormat="1" ht="26.25" customHeight="1">
      <c r="A109" s="893" t="s">
        <v>434</v>
      </c>
      <c r="B109" s="894"/>
      <c r="C109" s="894"/>
      <c r="D109" s="894"/>
      <c r="E109" s="894"/>
      <c r="F109" s="894"/>
      <c r="G109" s="894"/>
      <c r="H109" s="894"/>
      <c r="I109" s="894"/>
      <c r="J109" s="894"/>
      <c r="K109" s="894"/>
      <c r="L109" s="894"/>
      <c r="M109" s="894"/>
      <c r="N109" s="894"/>
      <c r="O109" s="894"/>
      <c r="P109" s="894"/>
      <c r="Q109" s="894"/>
      <c r="R109" s="894"/>
      <c r="S109" s="894"/>
      <c r="T109" s="894"/>
      <c r="U109" s="894"/>
      <c r="V109" s="894"/>
      <c r="W109" s="894"/>
      <c r="X109" s="894"/>
      <c r="Y109" s="894"/>
      <c r="Z109" s="895"/>
      <c r="AA109" s="896" t="s">
        <v>435</v>
      </c>
      <c r="AB109" s="894"/>
      <c r="AC109" s="894"/>
      <c r="AD109" s="894"/>
      <c r="AE109" s="895"/>
      <c r="AF109" s="896" t="s">
        <v>436</v>
      </c>
      <c r="AG109" s="894"/>
      <c r="AH109" s="894"/>
      <c r="AI109" s="894"/>
      <c r="AJ109" s="895"/>
      <c r="AK109" s="896" t="s">
        <v>304</v>
      </c>
      <c r="AL109" s="894"/>
      <c r="AM109" s="894"/>
      <c r="AN109" s="894"/>
      <c r="AO109" s="895"/>
      <c r="AP109" s="896" t="s">
        <v>437</v>
      </c>
      <c r="AQ109" s="894"/>
      <c r="AR109" s="894"/>
      <c r="AS109" s="894"/>
      <c r="AT109" s="927"/>
      <c r="AU109" s="893" t="s">
        <v>434</v>
      </c>
      <c r="AV109" s="894"/>
      <c r="AW109" s="894"/>
      <c r="AX109" s="894"/>
      <c r="AY109" s="894"/>
      <c r="AZ109" s="894"/>
      <c r="BA109" s="894"/>
      <c r="BB109" s="894"/>
      <c r="BC109" s="894"/>
      <c r="BD109" s="894"/>
      <c r="BE109" s="894"/>
      <c r="BF109" s="894"/>
      <c r="BG109" s="894"/>
      <c r="BH109" s="894"/>
      <c r="BI109" s="894"/>
      <c r="BJ109" s="894"/>
      <c r="BK109" s="894"/>
      <c r="BL109" s="894"/>
      <c r="BM109" s="894"/>
      <c r="BN109" s="894"/>
      <c r="BO109" s="894"/>
      <c r="BP109" s="895"/>
      <c r="BQ109" s="896" t="s">
        <v>435</v>
      </c>
      <c r="BR109" s="894"/>
      <c r="BS109" s="894"/>
      <c r="BT109" s="894"/>
      <c r="BU109" s="895"/>
      <c r="BV109" s="896" t="s">
        <v>436</v>
      </c>
      <c r="BW109" s="894"/>
      <c r="BX109" s="894"/>
      <c r="BY109" s="894"/>
      <c r="BZ109" s="895"/>
      <c r="CA109" s="896" t="s">
        <v>304</v>
      </c>
      <c r="CB109" s="894"/>
      <c r="CC109" s="894"/>
      <c r="CD109" s="894"/>
      <c r="CE109" s="895"/>
      <c r="CF109" s="934" t="s">
        <v>437</v>
      </c>
      <c r="CG109" s="934"/>
      <c r="CH109" s="934"/>
      <c r="CI109" s="934"/>
      <c r="CJ109" s="934"/>
      <c r="CK109" s="896" t="s">
        <v>438</v>
      </c>
      <c r="CL109" s="894"/>
      <c r="CM109" s="894"/>
      <c r="CN109" s="894"/>
      <c r="CO109" s="894"/>
      <c r="CP109" s="894"/>
      <c r="CQ109" s="894"/>
      <c r="CR109" s="894"/>
      <c r="CS109" s="894"/>
      <c r="CT109" s="894"/>
      <c r="CU109" s="894"/>
      <c r="CV109" s="894"/>
      <c r="CW109" s="894"/>
      <c r="CX109" s="894"/>
      <c r="CY109" s="894"/>
      <c r="CZ109" s="894"/>
      <c r="DA109" s="894"/>
      <c r="DB109" s="894"/>
      <c r="DC109" s="894"/>
      <c r="DD109" s="894"/>
      <c r="DE109" s="894"/>
      <c r="DF109" s="895"/>
      <c r="DG109" s="896" t="s">
        <v>435</v>
      </c>
      <c r="DH109" s="894"/>
      <c r="DI109" s="894"/>
      <c r="DJ109" s="894"/>
      <c r="DK109" s="895"/>
      <c r="DL109" s="896" t="s">
        <v>436</v>
      </c>
      <c r="DM109" s="894"/>
      <c r="DN109" s="894"/>
      <c r="DO109" s="894"/>
      <c r="DP109" s="895"/>
      <c r="DQ109" s="896" t="s">
        <v>304</v>
      </c>
      <c r="DR109" s="894"/>
      <c r="DS109" s="894"/>
      <c r="DT109" s="894"/>
      <c r="DU109" s="895"/>
      <c r="DV109" s="896" t="s">
        <v>437</v>
      </c>
      <c r="DW109" s="894"/>
      <c r="DX109" s="894"/>
      <c r="DY109" s="894"/>
      <c r="DZ109" s="927"/>
    </row>
    <row r="110" spans="1:131" s="221" customFormat="1" ht="26.25" customHeight="1">
      <c r="A110" s="805" t="s">
        <v>439</v>
      </c>
      <c r="B110" s="806"/>
      <c r="C110" s="806"/>
      <c r="D110" s="806"/>
      <c r="E110" s="806"/>
      <c r="F110" s="806"/>
      <c r="G110" s="806"/>
      <c r="H110" s="806"/>
      <c r="I110" s="806"/>
      <c r="J110" s="806"/>
      <c r="K110" s="806"/>
      <c r="L110" s="806"/>
      <c r="M110" s="806"/>
      <c r="N110" s="806"/>
      <c r="O110" s="806"/>
      <c r="P110" s="806"/>
      <c r="Q110" s="806"/>
      <c r="R110" s="806"/>
      <c r="S110" s="806"/>
      <c r="T110" s="806"/>
      <c r="U110" s="806"/>
      <c r="V110" s="806"/>
      <c r="W110" s="806"/>
      <c r="X110" s="806"/>
      <c r="Y110" s="806"/>
      <c r="Z110" s="807"/>
      <c r="AA110" s="886">
        <v>4296429</v>
      </c>
      <c r="AB110" s="887"/>
      <c r="AC110" s="887"/>
      <c r="AD110" s="887"/>
      <c r="AE110" s="888"/>
      <c r="AF110" s="889">
        <v>4771729</v>
      </c>
      <c r="AG110" s="887"/>
      <c r="AH110" s="887"/>
      <c r="AI110" s="887"/>
      <c r="AJ110" s="888"/>
      <c r="AK110" s="889">
        <v>5628919</v>
      </c>
      <c r="AL110" s="887"/>
      <c r="AM110" s="887"/>
      <c r="AN110" s="887"/>
      <c r="AO110" s="888"/>
      <c r="AP110" s="890">
        <v>26.7</v>
      </c>
      <c r="AQ110" s="891"/>
      <c r="AR110" s="891"/>
      <c r="AS110" s="891"/>
      <c r="AT110" s="892"/>
      <c r="AU110" s="928" t="s">
        <v>72</v>
      </c>
      <c r="AV110" s="929"/>
      <c r="AW110" s="929"/>
      <c r="AX110" s="929"/>
      <c r="AY110" s="929"/>
      <c r="AZ110" s="858" t="s">
        <v>440</v>
      </c>
      <c r="BA110" s="806"/>
      <c r="BB110" s="806"/>
      <c r="BC110" s="806"/>
      <c r="BD110" s="806"/>
      <c r="BE110" s="806"/>
      <c r="BF110" s="806"/>
      <c r="BG110" s="806"/>
      <c r="BH110" s="806"/>
      <c r="BI110" s="806"/>
      <c r="BJ110" s="806"/>
      <c r="BK110" s="806"/>
      <c r="BL110" s="806"/>
      <c r="BM110" s="806"/>
      <c r="BN110" s="806"/>
      <c r="BO110" s="806"/>
      <c r="BP110" s="807"/>
      <c r="BQ110" s="859">
        <v>34189375</v>
      </c>
      <c r="BR110" s="840"/>
      <c r="BS110" s="840"/>
      <c r="BT110" s="840"/>
      <c r="BU110" s="840"/>
      <c r="BV110" s="840">
        <v>33971194</v>
      </c>
      <c r="BW110" s="840"/>
      <c r="BX110" s="840"/>
      <c r="BY110" s="840"/>
      <c r="BZ110" s="840"/>
      <c r="CA110" s="840">
        <v>32979553</v>
      </c>
      <c r="CB110" s="840"/>
      <c r="CC110" s="840"/>
      <c r="CD110" s="840"/>
      <c r="CE110" s="840"/>
      <c r="CF110" s="864">
        <v>156.69999999999999</v>
      </c>
      <c r="CG110" s="865"/>
      <c r="CH110" s="865"/>
      <c r="CI110" s="865"/>
      <c r="CJ110" s="865"/>
      <c r="CK110" s="924" t="s">
        <v>441</v>
      </c>
      <c r="CL110" s="817"/>
      <c r="CM110" s="858" t="s">
        <v>442</v>
      </c>
      <c r="CN110" s="806"/>
      <c r="CO110" s="806"/>
      <c r="CP110" s="806"/>
      <c r="CQ110" s="806"/>
      <c r="CR110" s="806"/>
      <c r="CS110" s="806"/>
      <c r="CT110" s="806"/>
      <c r="CU110" s="806"/>
      <c r="CV110" s="806"/>
      <c r="CW110" s="806"/>
      <c r="CX110" s="806"/>
      <c r="CY110" s="806"/>
      <c r="CZ110" s="806"/>
      <c r="DA110" s="806"/>
      <c r="DB110" s="806"/>
      <c r="DC110" s="806"/>
      <c r="DD110" s="806"/>
      <c r="DE110" s="806"/>
      <c r="DF110" s="807"/>
      <c r="DG110" s="859" t="s">
        <v>129</v>
      </c>
      <c r="DH110" s="840"/>
      <c r="DI110" s="840"/>
      <c r="DJ110" s="840"/>
      <c r="DK110" s="840"/>
      <c r="DL110" s="840" t="s">
        <v>129</v>
      </c>
      <c r="DM110" s="840"/>
      <c r="DN110" s="840"/>
      <c r="DO110" s="840"/>
      <c r="DP110" s="840"/>
      <c r="DQ110" s="840" t="s">
        <v>129</v>
      </c>
      <c r="DR110" s="840"/>
      <c r="DS110" s="840"/>
      <c r="DT110" s="840"/>
      <c r="DU110" s="840"/>
      <c r="DV110" s="841" t="s">
        <v>443</v>
      </c>
      <c r="DW110" s="841"/>
      <c r="DX110" s="841"/>
      <c r="DY110" s="841"/>
      <c r="DZ110" s="842"/>
    </row>
    <row r="111" spans="1:131" s="221" customFormat="1" ht="26.25" customHeight="1">
      <c r="A111" s="772" t="s">
        <v>444</v>
      </c>
      <c r="B111" s="773"/>
      <c r="C111" s="773"/>
      <c r="D111" s="773"/>
      <c r="E111" s="773"/>
      <c r="F111" s="773"/>
      <c r="G111" s="773"/>
      <c r="H111" s="773"/>
      <c r="I111" s="773"/>
      <c r="J111" s="773"/>
      <c r="K111" s="773"/>
      <c r="L111" s="773"/>
      <c r="M111" s="773"/>
      <c r="N111" s="773"/>
      <c r="O111" s="773"/>
      <c r="P111" s="773"/>
      <c r="Q111" s="773"/>
      <c r="R111" s="773"/>
      <c r="S111" s="773"/>
      <c r="T111" s="773"/>
      <c r="U111" s="773"/>
      <c r="V111" s="773"/>
      <c r="W111" s="773"/>
      <c r="X111" s="773"/>
      <c r="Y111" s="773"/>
      <c r="Z111" s="923"/>
      <c r="AA111" s="916" t="s">
        <v>129</v>
      </c>
      <c r="AB111" s="917"/>
      <c r="AC111" s="917"/>
      <c r="AD111" s="917"/>
      <c r="AE111" s="918"/>
      <c r="AF111" s="919" t="s">
        <v>445</v>
      </c>
      <c r="AG111" s="917"/>
      <c r="AH111" s="917"/>
      <c r="AI111" s="917"/>
      <c r="AJ111" s="918"/>
      <c r="AK111" s="919" t="s">
        <v>129</v>
      </c>
      <c r="AL111" s="917"/>
      <c r="AM111" s="917"/>
      <c r="AN111" s="917"/>
      <c r="AO111" s="918"/>
      <c r="AP111" s="920" t="s">
        <v>129</v>
      </c>
      <c r="AQ111" s="921"/>
      <c r="AR111" s="921"/>
      <c r="AS111" s="921"/>
      <c r="AT111" s="922"/>
      <c r="AU111" s="930"/>
      <c r="AV111" s="931"/>
      <c r="AW111" s="931"/>
      <c r="AX111" s="931"/>
      <c r="AY111" s="931"/>
      <c r="AZ111" s="813" t="s">
        <v>446</v>
      </c>
      <c r="BA111" s="750"/>
      <c r="BB111" s="750"/>
      <c r="BC111" s="750"/>
      <c r="BD111" s="750"/>
      <c r="BE111" s="750"/>
      <c r="BF111" s="750"/>
      <c r="BG111" s="750"/>
      <c r="BH111" s="750"/>
      <c r="BI111" s="750"/>
      <c r="BJ111" s="750"/>
      <c r="BK111" s="750"/>
      <c r="BL111" s="750"/>
      <c r="BM111" s="750"/>
      <c r="BN111" s="750"/>
      <c r="BO111" s="750"/>
      <c r="BP111" s="751"/>
      <c r="BQ111" s="814" t="s">
        <v>129</v>
      </c>
      <c r="BR111" s="815"/>
      <c r="BS111" s="815"/>
      <c r="BT111" s="815"/>
      <c r="BU111" s="815"/>
      <c r="BV111" s="815" t="s">
        <v>447</v>
      </c>
      <c r="BW111" s="815"/>
      <c r="BX111" s="815"/>
      <c r="BY111" s="815"/>
      <c r="BZ111" s="815"/>
      <c r="CA111" s="815" t="s">
        <v>129</v>
      </c>
      <c r="CB111" s="815"/>
      <c r="CC111" s="815"/>
      <c r="CD111" s="815"/>
      <c r="CE111" s="815"/>
      <c r="CF111" s="873" t="s">
        <v>415</v>
      </c>
      <c r="CG111" s="874"/>
      <c r="CH111" s="874"/>
      <c r="CI111" s="874"/>
      <c r="CJ111" s="874"/>
      <c r="CK111" s="925"/>
      <c r="CL111" s="819"/>
      <c r="CM111" s="813" t="s">
        <v>448</v>
      </c>
      <c r="CN111" s="750"/>
      <c r="CO111" s="750"/>
      <c r="CP111" s="750"/>
      <c r="CQ111" s="750"/>
      <c r="CR111" s="750"/>
      <c r="CS111" s="750"/>
      <c r="CT111" s="750"/>
      <c r="CU111" s="750"/>
      <c r="CV111" s="750"/>
      <c r="CW111" s="750"/>
      <c r="CX111" s="750"/>
      <c r="CY111" s="750"/>
      <c r="CZ111" s="750"/>
      <c r="DA111" s="750"/>
      <c r="DB111" s="750"/>
      <c r="DC111" s="750"/>
      <c r="DD111" s="750"/>
      <c r="DE111" s="750"/>
      <c r="DF111" s="751"/>
      <c r="DG111" s="814" t="s">
        <v>415</v>
      </c>
      <c r="DH111" s="815"/>
      <c r="DI111" s="815"/>
      <c r="DJ111" s="815"/>
      <c r="DK111" s="815"/>
      <c r="DL111" s="815" t="s">
        <v>129</v>
      </c>
      <c r="DM111" s="815"/>
      <c r="DN111" s="815"/>
      <c r="DO111" s="815"/>
      <c r="DP111" s="815"/>
      <c r="DQ111" s="815" t="s">
        <v>129</v>
      </c>
      <c r="DR111" s="815"/>
      <c r="DS111" s="815"/>
      <c r="DT111" s="815"/>
      <c r="DU111" s="815"/>
      <c r="DV111" s="792" t="s">
        <v>129</v>
      </c>
      <c r="DW111" s="792"/>
      <c r="DX111" s="792"/>
      <c r="DY111" s="792"/>
      <c r="DZ111" s="793"/>
    </row>
    <row r="112" spans="1:131" s="221" customFormat="1" ht="26.25" customHeight="1">
      <c r="A112" s="910" t="s">
        <v>449</v>
      </c>
      <c r="B112" s="911"/>
      <c r="C112" s="750" t="s">
        <v>450</v>
      </c>
      <c r="D112" s="750"/>
      <c r="E112" s="750"/>
      <c r="F112" s="750"/>
      <c r="G112" s="750"/>
      <c r="H112" s="750"/>
      <c r="I112" s="750"/>
      <c r="J112" s="750"/>
      <c r="K112" s="750"/>
      <c r="L112" s="750"/>
      <c r="M112" s="750"/>
      <c r="N112" s="750"/>
      <c r="O112" s="750"/>
      <c r="P112" s="750"/>
      <c r="Q112" s="750"/>
      <c r="R112" s="750"/>
      <c r="S112" s="750"/>
      <c r="T112" s="750"/>
      <c r="U112" s="750"/>
      <c r="V112" s="750"/>
      <c r="W112" s="750"/>
      <c r="X112" s="750"/>
      <c r="Y112" s="750"/>
      <c r="Z112" s="751"/>
      <c r="AA112" s="777" t="s">
        <v>129</v>
      </c>
      <c r="AB112" s="778"/>
      <c r="AC112" s="778"/>
      <c r="AD112" s="778"/>
      <c r="AE112" s="779"/>
      <c r="AF112" s="780" t="s">
        <v>129</v>
      </c>
      <c r="AG112" s="778"/>
      <c r="AH112" s="778"/>
      <c r="AI112" s="778"/>
      <c r="AJ112" s="779"/>
      <c r="AK112" s="780" t="s">
        <v>129</v>
      </c>
      <c r="AL112" s="778"/>
      <c r="AM112" s="778"/>
      <c r="AN112" s="778"/>
      <c r="AO112" s="779"/>
      <c r="AP112" s="822" t="s">
        <v>129</v>
      </c>
      <c r="AQ112" s="823"/>
      <c r="AR112" s="823"/>
      <c r="AS112" s="823"/>
      <c r="AT112" s="824"/>
      <c r="AU112" s="930"/>
      <c r="AV112" s="931"/>
      <c r="AW112" s="931"/>
      <c r="AX112" s="931"/>
      <c r="AY112" s="931"/>
      <c r="AZ112" s="813" t="s">
        <v>451</v>
      </c>
      <c r="BA112" s="750"/>
      <c r="BB112" s="750"/>
      <c r="BC112" s="750"/>
      <c r="BD112" s="750"/>
      <c r="BE112" s="750"/>
      <c r="BF112" s="750"/>
      <c r="BG112" s="750"/>
      <c r="BH112" s="750"/>
      <c r="BI112" s="750"/>
      <c r="BJ112" s="750"/>
      <c r="BK112" s="750"/>
      <c r="BL112" s="750"/>
      <c r="BM112" s="750"/>
      <c r="BN112" s="750"/>
      <c r="BO112" s="750"/>
      <c r="BP112" s="751"/>
      <c r="BQ112" s="814">
        <v>10747130</v>
      </c>
      <c r="BR112" s="815"/>
      <c r="BS112" s="815"/>
      <c r="BT112" s="815"/>
      <c r="BU112" s="815"/>
      <c r="BV112" s="815">
        <v>9731702</v>
      </c>
      <c r="BW112" s="815"/>
      <c r="BX112" s="815"/>
      <c r="BY112" s="815"/>
      <c r="BZ112" s="815"/>
      <c r="CA112" s="815">
        <v>8775197</v>
      </c>
      <c r="CB112" s="815"/>
      <c r="CC112" s="815"/>
      <c r="CD112" s="815"/>
      <c r="CE112" s="815"/>
      <c r="CF112" s="873">
        <v>41.7</v>
      </c>
      <c r="CG112" s="874"/>
      <c r="CH112" s="874"/>
      <c r="CI112" s="874"/>
      <c r="CJ112" s="874"/>
      <c r="CK112" s="925"/>
      <c r="CL112" s="819"/>
      <c r="CM112" s="813" t="s">
        <v>452</v>
      </c>
      <c r="CN112" s="750"/>
      <c r="CO112" s="750"/>
      <c r="CP112" s="750"/>
      <c r="CQ112" s="750"/>
      <c r="CR112" s="750"/>
      <c r="CS112" s="750"/>
      <c r="CT112" s="750"/>
      <c r="CU112" s="750"/>
      <c r="CV112" s="750"/>
      <c r="CW112" s="750"/>
      <c r="CX112" s="750"/>
      <c r="CY112" s="750"/>
      <c r="CZ112" s="750"/>
      <c r="DA112" s="750"/>
      <c r="DB112" s="750"/>
      <c r="DC112" s="750"/>
      <c r="DD112" s="750"/>
      <c r="DE112" s="750"/>
      <c r="DF112" s="751"/>
      <c r="DG112" s="814" t="s">
        <v>129</v>
      </c>
      <c r="DH112" s="815"/>
      <c r="DI112" s="815"/>
      <c r="DJ112" s="815"/>
      <c r="DK112" s="815"/>
      <c r="DL112" s="815" t="s">
        <v>129</v>
      </c>
      <c r="DM112" s="815"/>
      <c r="DN112" s="815"/>
      <c r="DO112" s="815"/>
      <c r="DP112" s="815"/>
      <c r="DQ112" s="815" t="s">
        <v>129</v>
      </c>
      <c r="DR112" s="815"/>
      <c r="DS112" s="815"/>
      <c r="DT112" s="815"/>
      <c r="DU112" s="815"/>
      <c r="DV112" s="792" t="s">
        <v>129</v>
      </c>
      <c r="DW112" s="792"/>
      <c r="DX112" s="792"/>
      <c r="DY112" s="792"/>
      <c r="DZ112" s="793"/>
    </row>
    <row r="113" spans="1:130" s="221" customFormat="1" ht="26.25" customHeight="1">
      <c r="A113" s="912"/>
      <c r="B113" s="913"/>
      <c r="C113" s="750" t="s">
        <v>453</v>
      </c>
      <c r="D113" s="750"/>
      <c r="E113" s="750"/>
      <c r="F113" s="750"/>
      <c r="G113" s="750"/>
      <c r="H113" s="750"/>
      <c r="I113" s="750"/>
      <c r="J113" s="750"/>
      <c r="K113" s="750"/>
      <c r="L113" s="750"/>
      <c r="M113" s="750"/>
      <c r="N113" s="750"/>
      <c r="O113" s="750"/>
      <c r="P113" s="750"/>
      <c r="Q113" s="750"/>
      <c r="R113" s="750"/>
      <c r="S113" s="750"/>
      <c r="T113" s="750"/>
      <c r="U113" s="750"/>
      <c r="V113" s="750"/>
      <c r="W113" s="750"/>
      <c r="X113" s="750"/>
      <c r="Y113" s="750"/>
      <c r="Z113" s="751"/>
      <c r="AA113" s="916">
        <v>1428042</v>
      </c>
      <c r="AB113" s="917"/>
      <c r="AC113" s="917"/>
      <c r="AD113" s="917"/>
      <c r="AE113" s="918"/>
      <c r="AF113" s="919">
        <v>1340367</v>
      </c>
      <c r="AG113" s="917"/>
      <c r="AH113" s="917"/>
      <c r="AI113" s="917"/>
      <c r="AJ113" s="918"/>
      <c r="AK113" s="919">
        <v>1424839</v>
      </c>
      <c r="AL113" s="917"/>
      <c r="AM113" s="917"/>
      <c r="AN113" s="917"/>
      <c r="AO113" s="918"/>
      <c r="AP113" s="920">
        <v>6.8</v>
      </c>
      <c r="AQ113" s="921"/>
      <c r="AR113" s="921"/>
      <c r="AS113" s="921"/>
      <c r="AT113" s="922"/>
      <c r="AU113" s="930"/>
      <c r="AV113" s="931"/>
      <c r="AW113" s="931"/>
      <c r="AX113" s="931"/>
      <c r="AY113" s="931"/>
      <c r="AZ113" s="813" t="s">
        <v>454</v>
      </c>
      <c r="BA113" s="750"/>
      <c r="BB113" s="750"/>
      <c r="BC113" s="750"/>
      <c r="BD113" s="750"/>
      <c r="BE113" s="750"/>
      <c r="BF113" s="750"/>
      <c r="BG113" s="750"/>
      <c r="BH113" s="750"/>
      <c r="BI113" s="750"/>
      <c r="BJ113" s="750"/>
      <c r="BK113" s="750"/>
      <c r="BL113" s="750"/>
      <c r="BM113" s="750"/>
      <c r="BN113" s="750"/>
      <c r="BO113" s="750"/>
      <c r="BP113" s="751"/>
      <c r="BQ113" s="814">
        <v>974559</v>
      </c>
      <c r="BR113" s="815"/>
      <c r="BS113" s="815"/>
      <c r="BT113" s="815"/>
      <c r="BU113" s="815"/>
      <c r="BV113" s="815">
        <v>1204397</v>
      </c>
      <c r="BW113" s="815"/>
      <c r="BX113" s="815"/>
      <c r="BY113" s="815"/>
      <c r="BZ113" s="815"/>
      <c r="CA113" s="815">
        <v>1087226</v>
      </c>
      <c r="CB113" s="815"/>
      <c r="CC113" s="815"/>
      <c r="CD113" s="815"/>
      <c r="CE113" s="815"/>
      <c r="CF113" s="873">
        <v>5.2</v>
      </c>
      <c r="CG113" s="874"/>
      <c r="CH113" s="874"/>
      <c r="CI113" s="874"/>
      <c r="CJ113" s="874"/>
      <c r="CK113" s="925"/>
      <c r="CL113" s="819"/>
      <c r="CM113" s="813" t="s">
        <v>455</v>
      </c>
      <c r="CN113" s="750"/>
      <c r="CO113" s="750"/>
      <c r="CP113" s="750"/>
      <c r="CQ113" s="750"/>
      <c r="CR113" s="750"/>
      <c r="CS113" s="750"/>
      <c r="CT113" s="750"/>
      <c r="CU113" s="750"/>
      <c r="CV113" s="750"/>
      <c r="CW113" s="750"/>
      <c r="CX113" s="750"/>
      <c r="CY113" s="750"/>
      <c r="CZ113" s="750"/>
      <c r="DA113" s="750"/>
      <c r="DB113" s="750"/>
      <c r="DC113" s="750"/>
      <c r="DD113" s="750"/>
      <c r="DE113" s="750"/>
      <c r="DF113" s="751"/>
      <c r="DG113" s="777" t="s">
        <v>129</v>
      </c>
      <c r="DH113" s="778"/>
      <c r="DI113" s="778"/>
      <c r="DJ113" s="778"/>
      <c r="DK113" s="779"/>
      <c r="DL113" s="780" t="s">
        <v>445</v>
      </c>
      <c r="DM113" s="778"/>
      <c r="DN113" s="778"/>
      <c r="DO113" s="778"/>
      <c r="DP113" s="779"/>
      <c r="DQ113" s="780" t="s">
        <v>129</v>
      </c>
      <c r="DR113" s="778"/>
      <c r="DS113" s="778"/>
      <c r="DT113" s="778"/>
      <c r="DU113" s="779"/>
      <c r="DV113" s="822" t="s">
        <v>129</v>
      </c>
      <c r="DW113" s="823"/>
      <c r="DX113" s="823"/>
      <c r="DY113" s="823"/>
      <c r="DZ113" s="824"/>
    </row>
    <row r="114" spans="1:130" s="221" customFormat="1" ht="26.25" customHeight="1">
      <c r="A114" s="912"/>
      <c r="B114" s="913"/>
      <c r="C114" s="750" t="s">
        <v>456</v>
      </c>
      <c r="D114" s="750"/>
      <c r="E114" s="750"/>
      <c r="F114" s="750"/>
      <c r="G114" s="750"/>
      <c r="H114" s="750"/>
      <c r="I114" s="750"/>
      <c r="J114" s="750"/>
      <c r="K114" s="750"/>
      <c r="L114" s="750"/>
      <c r="M114" s="750"/>
      <c r="N114" s="750"/>
      <c r="O114" s="750"/>
      <c r="P114" s="750"/>
      <c r="Q114" s="750"/>
      <c r="R114" s="750"/>
      <c r="S114" s="750"/>
      <c r="T114" s="750"/>
      <c r="U114" s="750"/>
      <c r="V114" s="750"/>
      <c r="W114" s="750"/>
      <c r="X114" s="750"/>
      <c r="Y114" s="750"/>
      <c r="Z114" s="751"/>
      <c r="AA114" s="777">
        <v>82721</v>
      </c>
      <c r="AB114" s="778"/>
      <c r="AC114" s="778"/>
      <c r="AD114" s="778"/>
      <c r="AE114" s="779"/>
      <c r="AF114" s="780">
        <v>83668</v>
      </c>
      <c r="AG114" s="778"/>
      <c r="AH114" s="778"/>
      <c r="AI114" s="778"/>
      <c r="AJ114" s="779"/>
      <c r="AK114" s="780">
        <v>113207</v>
      </c>
      <c r="AL114" s="778"/>
      <c r="AM114" s="778"/>
      <c r="AN114" s="778"/>
      <c r="AO114" s="779"/>
      <c r="AP114" s="822">
        <v>0.5</v>
      </c>
      <c r="AQ114" s="823"/>
      <c r="AR114" s="823"/>
      <c r="AS114" s="823"/>
      <c r="AT114" s="824"/>
      <c r="AU114" s="930"/>
      <c r="AV114" s="931"/>
      <c r="AW114" s="931"/>
      <c r="AX114" s="931"/>
      <c r="AY114" s="931"/>
      <c r="AZ114" s="813" t="s">
        <v>457</v>
      </c>
      <c r="BA114" s="750"/>
      <c r="BB114" s="750"/>
      <c r="BC114" s="750"/>
      <c r="BD114" s="750"/>
      <c r="BE114" s="750"/>
      <c r="BF114" s="750"/>
      <c r="BG114" s="750"/>
      <c r="BH114" s="750"/>
      <c r="BI114" s="750"/>
      <c r="BJ114" s="750"/>
      <c r="BK114" s="750"/>
      <c r="BL114" s="750"/>
      <c r="BM114" s="750"/>
      <c r="BN114" s="750"/>
      <c r="BO114" s="750"/>
      <c r="BP114" s="751"/>
      <c r="BQ114" s="814">
        <v>4780060</v>
      </c>
      <c r="BR114" s="815"/>
      <c r="BS114" s="815"/>
      <c r="BT114" s="815"/>
      <c r="BU114" s="815"/>
      <c r="BV114" s="815">
        <v>4584557</v>
      </c>
      <c r="BW114" s="815"/>
      <c r="BX114" s="815"/>
      <c r="BY114" s="815"/>
      <c r="BZ114" s="815"/>
      <c r="CA114" s="815">
        <v>4331604</v>
      </c>
      <c r="CB114" s="815"/>
      <c r="CC114" s="815"/>
      <c r="CD114" s="815"/>
      <c r="CE114" s="815"/>
      <c r="CF114" s="873">
        <v>20.6</v>
      </c>
      <c r="CG114" s="874"/>
      <c r="CH114" s="874"/>
      <c r="CI114" s="874"/>
      <c r="CJ114" s="874"/>
      <c r="CK114" s="925"/>
      <c r="CL114" s="819"/>
      <c r="CM114" s="813" t="s">
        <v>458</v>
      </c>
      <c r="CN114" s="750"/>
      <c r="CO114" s="750"/>
      <c r="CP114" s="750"/>
      <c r="CQ114" s="750"/>
      <c r="CR114" s="750"/>
      <c r="CS114" s="750"/>
      <c r="CT114" s="750"/>
      <c r="CU114" s="750"/>
      <c r="CV114" s="750"/>
      <c r="CW114" s="750"/>
      <c r="CX114" s="750"/>
      <c r="CY114" s="750"/>
      <c r="CZ114" s="750"/>
      <c r="DA114" s="750"/>
      <c r="DB114" s="750"/>
      <c r="DC114" s="750"/>
      <c r="DD114" s="750"/>
      <c r="DE114" s="750"/>
      <c r="DF114" s="751"/>
      <c r="DG114" s="777" t="s">
        <v>129</v>
      </c>
      <c r="DH114" s="778"/>
      <c r="DI114" s="778"/>
      <c r="DJ114" s="778"/>
      <c r="DK114" s="779"/>
      <c r="DL114" s="780" t="s">
        <v>129</v>
      </c>
      <c r="DM114" s="778"/>
      <c r="DN114" s="778"/>
      <c r="DO114" s="778"/>
      <c r="DP114" s="779"/>
      <c r="DQ114" s="780" t="s">
        <v>415</v>
      </c>
      <c r="DR114" s="778"/>
      <c r="DS114" s="778"/>
      <c r="DT114" s="778"/>
      <c r="DU114" s="779"/>
      <c r="DV114" s="822" t="s">
        <v>415</v>
      </c>
      <c r="DW114" s="823"/>
      <c r="DX114" s="823"/>
      <c r="DY114" s="823"/>
      <c r="DZ114" s="824"/>
    </row>
    <row r="115" spans="1:130" s="221" customFormat="1" ht="26.25" customHeight="1">
      <c r="A115" s="912"/>
      <c r="B115" s="913"/>
      <c r="C115" s="750" t="s">
        <v>459</v>
      </c>
      <c r="D115" s="750"/>
      <c r="E115" s="750"/>
      <c r="F115" s="750"/>
      <c r="G115" s="750"/>
      <c r="H115" s="750"/>
      <c r="I115" s="750"/>
      <c r="J115" s="750"/>
      <c r="K115" s="750"/>
      <c r="L115" s="750"/>
      <c r="M115" s="750"/>
      <c r="N115" s="750"/>
      <c r="O115" s="750"/>
      <c r="P115" s="750"/>
      <c r="Q115" s="750"/>
      <c r="R115" s="750"/>
      <c r="S115" s="750"/>
      <c r="T115" s="750"/>
      <c r="U115" s="750"/>
      <c r="V115" s="750"/>
      <c r="W115" s="750"/>
      <c r="X115" s="750"/>
      <c r="Y115" s="750"/>
      <c r="Z115" s="751"/>
      <c r="AA115" s="916">
        <v>17839</v>
      </c>
      <c r="AB115" s="917"/>
      <c r="AC115" s="917"/>
      <c r="AD115" s="917"/>
      <c r="AE115" s="918"/>
      <c r="AF115" s="919" t="s">
        <v>129</v>
      </c>
      <c r="AG115" s="917"/>
      <c r="AH115" s="917"/>
      <c r="AI115" s="917"/>
      <c r="AJ115" s="918"/>
      <c r="AK115" s="919" t="s">
        <v>129</v>
      </c>
      <c r="AL115" s="917"/>
      <c r="AM115" s="917"/>
      <c r="AN115" s="917"/>
      <c r="AO115" s="918"/>
      <c r="AP115" s="920" t="s">
        <v>415</v>
      </c>
      <c r="AQ115" s="921"/>
      <c r="AR115" s="921"/>
      <c r="AS115" s="921"/>
      <c r="AT115" s="922"/>
      <c r="AU115" s="930"/>
      <c r="AV115" s="931"/>
      <c r="AW115" s="931"/>
      <c r="AX115" s="931"/>
      <c r="AY115" s="931"/>
      <c r="AZ115" s="813" t="s">
        <v>460</v>
      </c>
      <c r="BA115" s="750"/>
      <c r="BB115" s="750"/>
      <c r="BC115" s="750"/>
      <c r="BD115" s="750"/>
      <c r="BE115" s="750"/>
      <c r="BF115" s="750"/>
      <c r="BG115" s="750"/>
      <c r="BH115" s="750"/>
      <c r="BI115" s="750"/>
      <c r="BJ115" s="750"/>
      <c r="BK115" s="750"/>
      <c r="BL115" s="750"/>
      <c r="BM115" s="750"/>
      <c r="BN115" s="750"/>
      <c r="BO115" s="750"/>
      <c r="BP115" s="751"/>
      <c r="BQ115" s="814" t="s">
        <v>129</v>
      </c>
      <c r="BR115" s="815"/>
      <c r="BS115" s="815"/>
      <c r="BT115" s="815"/>
      <c r="BU115" s="815"/>
      <c r="BV115" s="815" t="s">
        <v>447</v>
      </c>
      <c r="BW115" s="815"/>
      <c r="BX115" s="815"/>
      <c r="BY115" s="815"/>
      <c r="BZ115" s="815"/>
      <c r="CA115" s="815" t="s">
        <v>129</v>
      </c>
      <c r="CB115" s="815"/>
      <c r="CC115" s="815"/>
      <c r="CD115" s="815"/>
      <c r="CE115" s="815"/>
      <c r="CF115" s="873" t="s">
        <v>129</v>
      </c>
      <c r="CG115" s="874"/>
      <c r="CH115" s="874"/>
      <c r="CI115" s="874"/>
      <c r="CJ115" s="874"/>
      <c r="CK115" s="925"/>
      <c r="CL115" s="819"/>
      <c r="CM115" s="813" t="s">
        <v>461</v>
      </c>
      <c r="CN115" s="750"/>
      <c r="CO115" s="750"/>
      <c r="CP115" s="750"/>
      <c r="CQ115" s="750"/>
      <c r="CR115" s="750"/>
      <c r="CS115" s="750"/>
      <c r="CT115" s="750"/>
      <c r="CU115" s="750"/>
      <c r="CV115" s="750"/>
      <c r="CW115" s="750"/>
      <c r="CX115" s="750"/>
      <c r="CY115" s="750"/>
      <c r="CZ115" s="750"/>
      <c r="DA115" s="750"/>
      <c r="DB115" s="750"/>
      <c r="DC115" s="750"/>
      <c r="DD115" s="750"/>
      <c r="DE115" s="750"/>
      <c r="DF115" s="751"/>
      <c r="DG115" s="777" t="s">
        <v>129</v>
      </c>
      <c r="DH115" s="778"/>
      <c r="DI115" s="778"/>
      <c r="DJ115" s="778"/>
      <c r="DK115" s="779"/>
      <c r="DL115" s="780" t="s">
        <v>129</v>
      </c>
      <c r="DM115" s="778"/>
      <c r="DN115" s="778"/>
      <c r="DO115" s="778"/>
      <c r="DP115" s="779"/>
      <c r="DQ115" s="780" t="s">
        <v>415</v>
      </c>
      <c r="DR115" s="778"/>
      <c r="DS115" s="778"/>
      <c r="DT115" s="778"/>
      <c r="DU115" s="779"/>
      <c r="DV115" s="822" t="s">
        <v>129</v>
      </c>
      <c r="DW115" s="823"/>
      <c r="DX115" s="823"/>
      <c r="DY115" s="823"/>
      <c r="DZ115" s="824"/>
    </row>
    <row r="116" spans="1:130" s="221" customFormat="1" ht="26.25" customHeight="1">
      <c r="A116" s="914"/>
      <c r="B116" s="915"/>
      <c r="C116" s="837" t="s">
        <v>462</v>
      </c>
      <c r="D116" s="837"/>
      <c r="E116" s="837"/>
      <c r="F116" s="837"/>
      <c r="G116" s="837"/>
      <c r="H116" s="837"/>
      <c r="I116" s="837"/>
      <c r="J116" s="837"/>
      <c r="K116" s="837"/>
      <c r="L116" s="837"/>
      <c r="M116" s="837"/>
      <c r="N116" s="837"/>
      <c r="O116" s="837"/>
      <c r="P116" s="837"/>
      <c r="Q116" s="837"/>
      <c r="R116" s="837"/>
      <c r="S116" s="837"/>
      <c r="T116" s="837"/>
      <c r="U116" s="837"/>
      <c r="V116" s="837"/>
      <c r="W116" s="837"/>
      <c r="X116" s="837"/>
      <c r="Y116" s="837"/>
      <c r="Z116" s="838"/>
      <c r="AA116" s="777" t="s">
        <v>129</v>
      </c>
      <c r="AB116" s="778"/>
      <c r="AC116" s="778"/>
      <c r="AD116" s="778"/>
      <c r="AE116" s="779"/>
      <c r="AF116" s="780" t="s">
        <v>129</v>
      </c>
      <c r="AG116" s="778"/>
      <c r="AH116" s="778"/>
      <c r="AI116" s="778"/>
      <c r="AJ116" s="779"/>
      <c r="AK116" s="780" t="s">
        <v>129</v>
      </c>
      <c r="AL116" s="778"/>
      <c r="AM116" s="778"/>
      <c r="AN116" s="778"/>
      <c r="AO116" s="779"/>
      <c r="AP116" s="822" t="s">
        <v>129</v>
      </c>
      <c r="AQ116" s="823"/>
      <c r="AR116" s="823"/>
      <c r="AS116" s="823"/>
      <c r="AT116" s="824"/>
      <c r="AU116" s="930"/>
      <c r="AV116" s="931"/>
      <c r="AW116" s="931"/>
      <c r="AX116" s="931"/>
      <c r="AY116" s="931"/>
      <c r="AZ116" s="907" t="s">
        <v>463</v>
      </c>
      <c r="BA116" s="908"/>
      <c r="BB116" s="908"/>
      <c r="BC116" s="908"/>
      <c r="BD116" s="908"/>
      <c r="BE116" s="908"/>
      <c r="BF116" s="908"/>
      <c r="BG116" s="908"/>
      <c r="BH116" s="908"/>
      <c r="BI116" s="908"/>
      <c r="BJ116" s="908"/>
      <c r="BK116" s="908"/>
      <c r="BL116" s="908"/>
      <c r="BM116" s="908"/>
      <c r="BN116" s="908"/>
      <c r="BO116" s="908"/>
      <c r="BP116" s="909"/>
      <c r="BQ116" s="814" t="s">
        <v>129</v>
      </c>
      <c r="BR116" s="815"/>
      <c r="BS116" s="815"/>
      <c r="BT116" s="815"/>
      <c r="BU116" s="815"/>
      <c r="BV116" s="815" t="s">
        <v>415</v>
      </c>
      <c r="BW116" s="815"/>
      <c r="BX116" s="815"/>
      <c r="BY116" s="815"/>
      <c r="BZ116" s="815"/>
      <c r="CA116" s="815" t="s">
        <v>129</v>
      </c>
      <c r="CB116" s="815"/>
      <c r="CC116" s="815"/>
      <c r="CD116" s="815"/>
      <c r="CE116" s="815"/>
      <c r="CF116" s="873" t="s">
        <v>415</v>
      </c>
      <c r="CG116" s="874"/>
      <c r="CH116" s="874"/>
      <c r="CI116" s="874"/>
      <c r="CJ116" s="874"/>
      <c r="CK116" s="925"/>
      <c r="CL116" s="819"/>
      <c r="CM116" s="813" t="s">
        <v>464</v>
      </c>
      <c r="CN116" s="750"/>
      <c r="CO116" s="750"/>
      <c r="CP116" s="750"/>
      <c r="CQ116" s="750"/>
      <c r="CR116" s="750"/>
      <c r="CS116" s="750"/>
      <c r="CT116" s="750"/>
      <c r="CU116" s="750"/>
      <c r="CV116" s="750"/>
      <c r="CW116" s="750"/>
      <c r="CX116" s="750"/>
      <c r="CY116" s="750"/>
      <c r="CZ116" s="750"/>
      <c r="DA116" s="750"/>
      <c r="DB116" s="750"/>
      <c r="DC116" s="750"/>
      <c r="DD116" s="750"/>
      <c r="DE116" s="750"/>
      <c r="DF116" s="751"/>
      <c r="DG116" s="777" t="s">
        <v>415</v>
      </c>
      <c r="DH116" s="778"/>
      <c r="DI116" s="778"/>
      <c r="DJ116" s="778"/>
      <c r="DK116" s="779"/>
      <c r="DL116" s="780" t="s">
        <v>129</v>
      </c>
      <c r="DM116" s="778"/>
      <c r="DN116" s="778"/>
      <c r="DO116" s="778"/>
      <c r="DP116" s="779"/>
      <c r="DQ116" s="780" t="s">
        <v>129</v>
      </c>
      <c r="DR116" s="778"/>
      <c r="DS116" s="778"/>
      <c r="DT116" s="778"/>
      <c r="DU116" s="779"/>
      <c r="DV116" s="822" t="s">
        <v>443</v>
      </c>
      <c r="DW116" s="823"/>
      <c r="DX116" s="823"/>
      <c r="DY116" s="823"/>
      <c r="DZ116" s="824"/>
    </row>
    <row r="117" spans="1:130" s="221" customFormat="1" ht="26.25" customHeight="1">
      <c r="A117" s="893" t="s">
        <v>187</v>
      </c>
      <c r="B117" s="894"/>
      <c r="C117" s="894"/>
      <c r="D117" s="894"/>
      <c r="E117" s="894"/>
      <c r="F117" s="894"/>
      <c r="G117" s="894"/>
      <c r="H117" s="894"/>
      <c r="I117" s="894"/>
      <c r="J117" s="894"/>
      <c r="K117" s="894"/>
      <c r="L117" s="894"/>
      <c r="M117" s="894"/>
      <c r="N117" s="894"/>
      <c r="O117" s="894"/>
      <c r="P117" s="894"/>
      <c r="Q117" s="894"/>
      <c r="R117" s="894"/>
      <c r="S117" s="894"/>
      <c r="T117" s="894"/>
      <c r="U117" s="894"/>
      <c r="V117" s="894"/>
      <c r="W117" s="894"/>
      <c r="X117" s="894"/>
      <c r="Y117" s="875" t="s">
        <v>465</v>
      </c>
      <c r="Z117" s="895"/>
      <c r="AA117" s="900">
        <v>5825031</v>
      </c>
      <c r="AB117" s="901"/>
      <c r="AC117" s="901"/>
      <c r="AD117" s="901"/>
      <c r="AE117" s="902"/>
      <c r="AF117" s="903">
        <v>6195764</v>
      </c>
      <c r="AG117" s="901"/>
      <c r="AH117" s="901"/>
      <c r="AI117" s="901"/>
      <c r="AJ117" s="902"/>
      <c r="AK117" s="903">
        <v>7166965</v>
      </c>
      <c r="AL117" s="901"/>
      <c r="AM117" s="901"/>
      <c r="AN117" s="901"/>
      <c r="AO117" s="902"/>
      <c r="AP117" s="904"/>
      <c r="AQ117" s="905"/>
      <c r="AR117" s="905"/>
      <c r="AS117" s="905"/>
      <c r="AT117" s="906"/>
      <c r="AU117" s="930"/>
      <c r="AV117" s="931"/>
      <c r="AW117" s="931"/>
      <c r="AX117" s="931"/>
      <c r="AY117" s="931"/>
      <c r="AZ117" s="861" t="s">
        <v>466</v>
      </c>
      <c r="BA117" s="862"/>
      <c r="BB117" s="862"/>
      <c r="BC117" s="862"/>
      <c r="BD117" s="862"/>
      <c r="BE117" s="862"/>
      <c r="BF117" s="862"/>
      <c r="BG117" s="862"/>
      <c r="BH117" s="862"/>
      <c r="BI117" s="862"/>
      <c r="BJ117" s="862"/>
      <c r="BK117" s="862"/>
      <c r="BL117" s="862"/>
      <c r="BM117" s="862"/>
      <c r="BN117" s="862"/>
      <c r="BO117" s="862"/>
      <c r="BP117" s="863"/>
      <c r="BQ117" s="814" t="s">
        <v>415</v>
      </c>
      <c r="BR117" s="815"/>
      <c r="BS117" s="815"/>
      <c r="BT117" s="815"/>
      <c r="BU117" s="815"/>
      <c r="BV117" s="815" t="s">
        <v>415</v>
      </c>
      <c r="BW117" s="815"/>
      <c r="BX117" s="815"/>
      <c r="BY117" s="815"/>
      <c r="BZ117" s="815"/>
      <c r="CA117" s="815" t="s">
        <v>443</v>
      </c>
      <c r="CB117" s="815"/>
      <c r="CC117" s="815"/>
      <c r="CD117" s="815"/>
      <c r="CE117" s="815"/>
      <c r="CF117" s="873" t="s">
        <v>129</v>
      </c>
      <c r="CG117" s="874"/>
      <c r="CH117" s="874"/>
      <c r="CI117" s="874"/>
      <c r="CJ117" s="874"/>
      <c r="CK117" s="925"/>
      <c r="CL117" s="819"/>
      <c r="CM117" s="813" t="s">
        <v>467</v>
      </c>
      <c r="CN117" s="750"/>
      <c r="CO117" s="750"/>
      <c r="CP117" s="750"/>
      <c r="CQ117" s="750"/>
      <c r="CR117" s="750"/>
      <c r="CS117" s="750"/>
      <c r="CT117" s="750"/>
      <c r="CU117" s="750"/>
      <c r="CV117" s="750"/>
      <c r="CW117" s="750"/>
      <c r="CX117" s="750"/>
      <c r="CY117" s="750"/>
      <c r="CZ117" s="750"/>
      <c r="DA117" s="750"/>
      <c r="DB117" s="750"/>
      <c r="DC117" s="750"/>
      <c r="DD117" s="750"/>
      <c r="DE117" s="750"/>
      <c r="DF117" s="751"/>
      <c r="DG117" s="777" t="s">
        <v>129</v>
      </c>
      <c r="DH117" s="778"/>
      <c r="DI117" s="778"/>
      <c r="DJ117" s="778"/>
      <c r="DK117" s="779"/>
      <c r="DL117" s="780" t="s">
        <v>415</v>
      </c>
      <c r="DM117" s="778"/>
      <c r="DN117" s="778"/>
      <c r="DO117" s="778"/>
      <c r="DP117" s="779"/>
      <c r="DQ117" s="780" t="s">
        <v>415</v>
      </c>
      <c r="DR117" s="778"/>
      <c r="DS117" s="778"/>
      <c r="DT117" s="778"/>
      <c r="DU117" s="779"/>
      <c r="DV117" s="822" t="s">
        <v>415</v>
      </c>
      <c r="DW117" s="823"/>
      <c r="DX117" s="823"/>
      <c r="DY117" s="823"/>
      <c r="DZ117" s="824"/>
    </row>
    <row r="118" spans="1:130" s="221" customFormat="1" ht="26.25" customHeight="1">
      <c r="A118" s="893" t="s">
        <v>438</v>
      </c>
      <c r="B118" s="894"/>
      <c r="C118" s="894"/>
      <c r="D118" s="894"/>
      <c r="E118" s="894"/>
      <c r="F118" s="894"/>
      <c r="G118" s="894"/>
      <c r="H118" s="894"/>
      <c r="I118" s="894"/>
      <c r="J118" s="894"/>
      <c r="K118" s="894"/>
      <c r="L118" s="894"/>
      <c r="M118" s="894"/>
      <c r="N118" s="894"/>
      <c r="O118" s="894"/>
      <c r="P118" s="894"/>
      <c r="Q118" s="894"/>
      <c r="R118" s="894"/>
      <c r="S118" s="894"/>
      <c r="T118" s="894"/>
      <c r="U118" s="894"/>
      <c r="V118" s="894"/>
      <c r="W118" s="894"/>
      <c r="X118" s="894"/>
      <c r="Y118" s="894"/>
      <c r="Z118" s="895"/>
      <c r="AA118" s="896" t="s">
        <v>435</v>
      </c>
      <c r="AB118" s="894"/>
      <c r="AC118" s="894"/>
      <c r="AD118" s="894"/>
      <c r="AE118" s="895"/>
      <c r="AF118" s="896" t="s">
        <v>436</v>
      </c>
      <c r="AG118" s="894"/>
      <c r="AH118" s="894"/>
      <c r="AI118" s="894"/>
      <c r="AJ118" s="895"/>
      <c r="AK118" s="896" t="s">
        <v>304</v>
      </c>
      <c r="AL118" s="894"/>
      <c r="AM118" s="894"/>
      <c r="AN118" s="894"/>
      <c r="AO118" s="895"/>
      <c r="AP118" s="897" t="s">
        <v>437</v>
      </c>
      <c r="AQ118" s="898"/>
      <c r="AR118" s="898"/>
      <c r="AS118" s="898"/>
      <c r="AT118" s="899"/>
      <c r="AU118" s="930"/>
      <c r="AV118" s="931"/>
      <c r="AW118" s="931"/>
      <c r="AX118" s="931"/>
      <c r="AY118" s="931"/>
      <c r="AZ118" s="836" t="s">
        <v>468</v>
      </c>
      <c r="BA118" s="837"/>
      <c r="BB118" s="837"/>
      <c r="BC118" s="837"/>
      <c r="BD118" s="837"/>
      <c r="BE118" s="837"/>
      <c r="BF118" s="837"/>
      <c r="BG118" s="837"/>
      <c r="BH118" s="837"/>
      <c r="BI118" s="837"/>
      <c r="BJ118" s="837"/>
      <c r="BK118" s="837"/>
      <c r="BL118" s="837"/>
      <c r="BM118" s="837"/>
      <c r="BN118" s="837"/>
      <c r="BO118" s="837"/>
      <c r="BP118" s="838"/>
      <c r="BQ118" s="877" t="s">
        <v>415</v>
      </c>
      <c r="BR118" s="843"/>
      <c r="BS118" s="843"/>
      <c r="BT118" s="843"/>
      <c r="BU118" s="843"/>
      <c r="BV118" s="843" t="s">
        <v>129</v>
      </c>
      <c r="BW118" s="843"/>
      <c r="BX118" s="843"/>
      <c r="BY118" s="843"/>
      <c r="BZ118" s="843"/>
      <c r="CA118" s="843" t="s">
        <v>443</v>
      </c>
      <c r="CB118" s="843"/>
      <c r="CC118" s="843"/>
      <c r="CD118" s="843"/>
      <c r="CE118" s="843"/>
      <c r="CF118" s="873" t="s">
        <v>415</v>
      </c>
      <c r="CG118" s="874"/>
      <c r="CH118" s="874"/>
      <c r="CI118" s="874"/>
      <c r="CJ118" s="874"/>
      <c r="CK118" s="925"/>
      <c r="CL118" s="819"/>
      <c r="CM118" s="813" t="s">
        <v>469</v>
      </c>
      <c r="CN118" s="750"/>
      <c r="CO118" s="750"/>
      <c r="CP118" s="750"/>
      <c r="CQ118" s="750"/>
      <c r="CR118" s="750"/>
      <c r="CS118" s="750"/>
      <c r="CT118" s="750"/>
      <c r="CU118" s="750"/>
      <c r="CV118" s="750"/>
      <c r="CW118" s="750"/>
      <c r="CX118" s="750"/>
      <c r="CY118" s="750"/>
      <c r="CZ118" s="750"/>
      <c r="DA118" s="750"/>
      <c r="DB118" s="750"/>
      <c r="DC118" s="750"/>
      <c r="DD118" s="750"/>
      <c r="DE118" s="750"/>
      <c r="DF118" s="751"/>
      <c r="DG118" s="777" t="s">
        <v>415</v>
      </c>
      <c r="DH118" s="778"/>
      <c r="DI118" s="778"/>
      <c r="DJ118" s="778"/>
      <c r="DK118" s="779"/>
      <c r="DL118" s="780" t="s">
        <v>443</v>
      </c>
      <c r="DM118" s="778"/>
      <c r="DN118" s="778"/>
      <c r="DO118" s="778"/>
      <c r="DP118" s="779"/>
      <c r="DQ118" s="780" t="s">
        <v>447</v>
      </c>
      <c r="DR118" s="778"/>
      <c r="DS118" s="778"/>
      <c r="DT118" s="778"/>
      <c r="DU118" s="779"/>
      <c r="DV118" s="822" t="s">
        <v>443</v>
      </c>
      <c r="DW118" s="823"/>
      <c r="DX118" s="823"/>
      <c r="DY118" s="823"/>
      <c r="DZ118" s="824"/>
    </row>
    <row r="119" spans="1:130" s="221" customFormat="1" ht="26.25" customHeight="1">
      <c r="A119" s="816" t="s">
        <v>441</v>
      </c>
      <c r="B119" s="817"/>
      <c r="C119" s="858" t="s">
        <v>442</v>
      </c>
      <c r="D119" s="806"/>
      <c r="E119" s="806"/>
      <c r="F119" s="806"/>
      <c r="G119" s="806"/>
      <c r="H119" s="806"/>
      <c r="I119" s="806"/>
      <c r="J119" s="806"/>
      <c r="K119" s="806"/>
      <c r="L119" s="806"/>
      <c r="M119" s="806"/>
      <c r="N119" s="806"/>
      <c r="O119" s="806"/>
      <c r="P119" s="806"/>
      <c r="Q119" s="806"/>
      <c r="R119" s="806"/>
      <c r="S119" s="806"/>
      <c r="T119" s="806"/>
      <c r="U119" s="806"/>
      <c r="V119" s="806"/>
      <c r="W119" s="806"/>
      <c r="X119" s="806"/>
      <c r="Y119" s="806"/>
      <c r="Z119" s="807"/>
      <c r="AA119" s="886" t="s">
        <v>129</v>
      </c>
      <c r="AB119" s="887"/>
      <c r="AC119" s="887"/>
      <c r="AD119" s="887"/>
      <c r="AE119" s="888"/>
      <c r="AF119" s="889" t="s">
        <v>129</v>
      </c>
      <c r="AG119" s="887"/>
      <c r="AH119" s="887"/>
      <c r="AI119" s="887"/>
      <c r="AJ119" s="888"/>
      <c r="AK119" s="889" t="s">
        <v>129</v>
      </c>
      <c r="AL119" s="887"/>
      <c r="AM119" s="887"/>
      <c r="AN119" s="887"/>
      <c r="AO119" s="888"/>
      <c r="AP119" s="890" t="s">
        <v>443</v>
      </c>
      <c r="AQ119" s="891"/>
      <c r="AR119" s="891"/>
      <c r="AS119" s="891"/>
      <c r="AT119" s="892"/>
      <c r="AU119" s="932"/>
      <c r="AV119" s="933"/>
      <c r="AW119" s="933"/>
      <c r="AX119" s="933"/>
      <c r="AY119" s="933"/>
      <c r="AZ119" s="242" t="s">
        <v>187</v>
      </c>
      <c r="BA119" s="242"/>
      <c r="BB119" s="242"/>
      <c r="BC119" s="242"/>
      <c r="BD119" s="242"/>
      <c r="BE119" s="242"/>
      <c r="BF119" s="242"/>
      <c r="BG119" s="242"/>
      <c r="BH119" s="242"/>
      <c r="BI119" s="242"/>
      <c r="BJ119" s="242"/>
      <c r="BK119" s="242"/>
      <c r="BL119" s="242"/>
      <c r="BM119" s="242"/>
      <c r="BN119" s="242"/>
      <c r="BO119" s="875" t="s">
        <v>470</v>
      </c>
      <c r="BP119" s="876"/>
      <c r="BQ119" s="877">
        <v>50691124</v>
      </c>
      <c r="BR119" s="843"/>
      <c r="BS119" s="843"/>
      <c r="BT119" s="843"/>
      <c r="BU119" s="843"/>
      <c r="BV119" s="843">
        <v>49491850</v>
      </c>
      <c r="BW119" s="843"/>
      <c r="BX119" s="843"/>
      <c r="BY119" s="843"/>
      <c r="BZ119" s="843"/>
      <c r="CA119" s="843">
        <v>47173580</v>
      </c>
      <c r="CB119" s="843"/>
      <c r="CC119" s="843"/>
      <c r="CD119" s="843"/>
      <c r="CE119" s="843"/>
      <c r="CF119" s="746"/>
      <c r="CG119" s="747"/>
      <c r="CH119" s="747"/>
      <c r="CI119" s="747"/>
      <c r="CJ119" s="832"/>
      <c r="CK119" s="926"/>
      <c r="CL119" s="821"/>
      <c r="CM119" s="836" t="s">
        <v>471</v>
      </c>
      <c r="CN119" s="837"/>
      <c r="CO119" s="837"/>
      <c r="CP119" s="837"/>
      <c r="CQ119" s="837"/>
      <c r="CR119" s="837"/>
      <c r="CS119" s="837"/>
      <c r="CT119" s="837"/>
      <c r="CU119" s="837"/>
      <c r="CV119" s="837"/>
      <c r="CW119" s="837"/>
      <c r="CX119" s="837"/>
      <c r="CY119" s="837"/>
      <c r="CZ119" s="837"/>
      <c r="DA119" s="837"/>
      <c r="DB119" s="837"/>
      <c r="DC119" s="837"/>
      <c r="DD119" s="837"/>
      <c r="DE119" s="837"/>
      <c r="DF119" s="838"/>
      <c r="DG119" s="761" t="s">
        <v>129</v>
      </c>
      <c r="DH119" s="762"/>
      <c r="DI119" s="762"/>
      <c r="DJ119" s="762"/>
      <c r="DK119" s="763"/>
      <c r="DL119" s="764" t="s">
        <v>129</v>
      </c>
      <c r="DM119" s="762"/>
      <c r="DN119" s="762"/>
      <c r="DO119" s="762"/>
      <c r="DP119" s="763"/>
      <c r="DQ119" s="764" t="s">
        <v>129</v>
      </c>
      <c r="DR119" s="762"/>
      <c r="DS119" s="762"/>
      <c r="DT119" s="762"/>
      <c r="DU119" s="763"/>
      <c r="DV119" s="846" t="s">
        <v>415</v>
      </c>
      <c r="DW119" s="847"/>
      <c r="DX119" s="847"/>
      <c r="DY119" s="847"/>
      <c r="DZ119" s="848"/>
    </row>
    <row r="120" spans="1:130" s="221" customFormat="1" ht="26.25" customHeight="1">
      <c r="A120" s="818"/>
      <c r="B120" s="819"/>
      <c r="C120" s="813" t="s">
        <v>448</v>
      </c>
      <c r="D120" s="750"/>
      <c r="E120" s="750"/>
      <c r="F120" s="750"/>
      <c r="G120" s="750"/>
      <c r="H120" s="750"/>
      <c r="I120" s="750"/>
      <c r="J120" s="750"/>
      <c r="K120" s="750"/>
      <c r="L120" s="750"/>
      <c r="M120" s="750"/>
      <c r="N120" s="750"/>
      <c r="O120" s="750"/>
      <c r="P120" s="750"/>
      <c r="Q120" s="750"/>
      <c r="R120" s="750"/>
      <c r="S120" s="750"/>
      <c r="T120" s="750"/>
      <c r="U120" s="750"/>
      <c r="V120" s="750"/>
      <c r="W120" s="750"/>
      <c r="X120" s="750"/>
      <c r="Y120" s="750"/>
      <c r="Z120" s="751"/>
      <c r="AA120" s="777" t="s">
        <v>447</v>
      </c>
      <c r="AB120" s="778"/>
      <c r="AC120" s="778"/>
      <c r="AD120" s="778"/>
      <c r="AE120" s="779"/>
      <c r="AF120" s="780" t="s">
        <v>447</v>
      </c>
      <c r="AG120" s="778"/>
      <c r="AH120" s="778"/>
      <c r="AI120" s="778"/>
      <c r="AJ120" s="779"/>
      <c r="AK120" s="780" t="s">
        <v>415</v>
      </c>
      <c r="AL120" s="778"/>
      <c r="AM120" s="778"/>
      <c r="AN120" s="778"/>
      <c r="AO120" s="779"/>
      <c r="AP120" s="822" t="s">
        <v>129</v>
      </c>
      <c r="AQ120" s="823"/>
      <c r="AR120" s="823"/>
      <c r="AS120" s="823"/>
      <c r="AT120" s="824"/>
      <c r="AU120" s="878" t="s">
        <v>472</v>
      </c>
      <c r="AV120" s="879"/>
      <c r="AW120" s="879"/>
      <c r="AX120" s="879"/>
      <c r="AY120" s="880"/>
      <c r="AZ120" s="858" t="s">
        <v>473</v>
      </c>
      <c r="BA120" s="806"/>
      <c r="BB120" s="806"/>
      <c r="BC120" s="806"/>
      <c r="BD120" s="806"/>
      <c r="BE120" s="806"/>
      <c r="BF120" s="806"/>
      <c r="BG120" s="806"/>
      <c r="BH120" s="806"/>
      <c r="BI120" s="806"/>
      <c r="BJ120" s="806"/>
      <c r="BK120" s="806"/>
      <c r="BL120" s="806"/>
      <c r="BM120" s="806"/>
      <c r="BN120" s="806"/>
      <c r="BO120" s="806"/>
      <c r="BP120" s="807"/>
      <c r="BQ120" s="859">
        <v>12557354</v>
      </c>
      <c r="BR120" s="840"/>
      <c r="BS120" s="840"/>
      <c r="BT120" s="840"/>
      <c r="BU120" s="840"/>
      <c r="BV120" s="840">
        <v>14058263</v>
      </c>
      <c r="BW120" s="840"/>
      <c r="BX120" s="840"/>
      <c r="BY120" s="840"/>
      <c r="BZ120" s="840"/>
      <c r="CA120" s="840">
        <v>16893164</v>
      </c>
      <c r="CB120" s="840"/>
      <c r="CC120" s="840"/>
      <c r="CD120" s="840"/>
      <c r="CE120" s="840"/>
      <c r="CF120" s="864">
        <v>80.3</v>
      </c>
      <c r="CG120" s="865"/>
      <c r="CH120" s="865"/>
      <c r="CI120" s="865"/>
      <c r="CJ120" s="865"/>
      <c r="CK120" s="866" t="s">
        <v>474</v>
      </c>
      <c r="CL120" s="850"/>
      <c r="CM120" s="850"/>
      <c r="CN120" s="850"/>
      <c r="CO120" s="851"/>
      <c r="CP120" s="870" t="s">
        <v>475</v>
      </c>
      <c r="CQ120" s="871"/>
      <c r="CR120" s="871"/>
      <c r="CS120" s="871"/>
      <c r="CT120" s="871"/>
      <c r="CU120" s="871"/>
      <c r="CV120" s="871"/>
      <c r="CW120" s="871"/>
      <c r="CX120" s="871"/>
      <c r="CY120" s="871"/>
      <c r="CZ120" s="871"/>
      <c r="DA120" s="871"/>
      <c r="DB120" s="871"/>
      <c r="DC120" s="871"/>
      <c r="DD120" s="871"/>
      <c r="DE120" s="871"/>
      <c r="DF120" s="872"/>
      <c r="DG120" s="859" t="s">
        <v>129</v>
      </c>
      <c r="DH120" s="840"/>
      <c r="DI120" s="840"/>
      <c r="DJ120" s="840"/>
      <c r="DK120" s="840"/>
      <c r="DL120" s="840">
        <v>5102075</v>
      </c>
      <c r="DM120" s="840"/>
      <c r="DN120" s="840"/>
      <c r="DO120" s="840"/>
      <c r="DP120" s="840"/>
      <c r="DQ120" s="840">
        <v>4246196</v>
      </c>
      <c r="DR120" s="840"/>
      <c r="DS120" s="840"/>
      <c r="DT120" s="840"/>
      <c r="DU120" s="840"/>
      <c r="DV120" s="841">
        <v>20.2</v>
      </c>
      <c r="DW120" s="841"/>
      <c r="DX120" s="841"/>
      <c r="DY120" s="841"/>
      <c r="DZ120" s="842"/>
    </row>
    <row r="121" spans="1:130" s="221" customFormat="1" ht="26.25" customHeight="1">
      <c r="A121" s="818"/>
      <c r="B121" s="819"/>
      <c r="C121" s="861" t="s">
        <v>476</v>
      </c>
      <c r="D121" s="862"/>
      <c r="E121" s="862"/>
      <c r="F121" s="862"/>
      <c r="G121" s="862"/>
      <c r="H121" s="862"/>
      <c r="I121" s="862"/>
      <c r="J121" s="862"/>
      <c r="K121" s="862"/>
      <c r="L121" s="862"/>
      <c r="M121" s="862"/>
      <c r="N121" s="862"/>
      <c r="O121" s="862"/>
      <c r="P121" s="862"/>
      <c r="Q121" s="862"/>
      <c r="R121" s="862"/>
      <c r="S121" s="862"/>
      <c r="T121" s="862"/>
      <c r="U121" s="862"/>
      <c r="V121" s="862"/>
      <c r="W121" s="862"/>
      <c r="X121" s="862"/>
      <c r="Y121" s="862"/>
      <c r="Z121" s="863"/>
      <c r="AA121" s="777" t="s">
        <v>415</v>
      </c>
      <c r="AB121" s="778"/>
      <c r="AC121" s="778"/>
      <c r="AD121" s="778"/>
      <c r="AE121" s="779"/>
      <c r="AF121" s="780" t="s">
        <v>129</v>
      </c>
      <c r="AG121" s="778"/>
      <c r="AH121" s="778"/>
      <c r="AI121" s="778"/>
      <c r="AJ121" s="779"/>
      <c r="AK121" s="780" t="s">
        <v>129</v>
      </c>
      <c r="AL121" s="778"/>
      <c r="AM121" s="778"/>
      <c r="AN121" s="778"/>
      <c r="AO121" s="779"/>
      <c r="AP121" s="822" t="s">
        <v>415</v>
      </c>
      <c r="AQ121" s="823"/>
      <c r="AR121" s="823"/>
      <c r="AS121" s="823"/>
      <c r="AT121" s="824"/>
      <c r="AU121" s="881"/>
      <c r="AV121" s="882"/>
      <c r="AW121" s="882"/>
      <c r="AX121" s="882"/>
      <c r="AY121" s="883"/>
      <c r="AZ121" s="813" t="s">
        <v>477</v>
      </c>
      <c r="BA121" s="750"/>
      <c r="BB121" s="750"/>
      <c r="BC121" s="750"/>
      <c r="BD121" s="750"/>
      <c r="BE121" s="750"/>
      <c r="BF121" s="750"/>
      <c r="BG121" s="750"/>
      <c r="BH121" s="750"/>
      <c r="BI121" s="750"/>
      <c r="BJ121" s="750"/>
      <c r="BK121" s="750"/>
      <c r="BL121" s="750"/>
      <c r="BM121" s="750"/>
      <c r="BN121" s="750"/>
      <c r="BO121" s="750"/>
      <c r="BP121" s="751"/>
      <c r="BQ121" s="814">
        <v>673315</v>
      </c>
      <c r="BR121" s="815"/>
      <c r="BS121" s="815"/>
      <c r="BT121" s="815"/>
      <c r="BU121" s="815"/>
      <c r="BV121" s="815">
        <v>592054</v>
      </c>
      <c r="BW121" s="815"/>
      <c r="BX121" s="815"/>
      <c r="BY121" s="815"/>
      <c r="BZ121" s="815"/>
      <c r="CA121" s="815">
        <v>508938</v>
      </c>
      <c r="CB121" s="815"/>
      <c r="CC121" s="815"/>
      <c r="CD121" s="815"/>
      <c r="CE121" s="815"/>
      <c r="CF121" s="873">
        <v>2.4</v>
      </c>
      <c r="CG121" s="874"/>
      <c r="CH121" s="874"/>
      <c r="CI121" s="874"/>
      <c r="CJ121" s="874"/>
      <c r="CK121" s="867"/>
      <c r="CL121" s="853"/>
      <c r="CM121" s="853"/>
      <c r="CN121" s="853"/>
      <c r="CO121" s="854"/>
      <c r="CP121" s="833" t="s">
        <v>478</v>
      </c>
      <c r="CQ121" s="834"/>
      <c r="CR121" s="834"/>
      <c r="CS121" s="834"/>
      <c r="CT121" s="834"/>
      <c r="CU121" s="834"/>
      <c r="CV121" s="834"/>
      <c r="CW121" s="834"/>
      <c r="CX121" s="834"/>
      <c r="CY121" s="834"/>
      <c r="CZ121" s="834"/>
      <c r="DA121" s="834"/>
      <c r="DB121" s="834"/>
      <c r="DC121" s="834"/>
      <c r="DD121" s="834"/>
      <c r="DE121" s="834"/>
      <c r="DF121" s="835"/>
      <c r="DG121" s="814">
        <v>4300041</v>
      </c>
      <c r="DH121" s="815"/>
      <c r="DI121" s="815"/>
      <c r="DJ121" s="815"/>
      <c r="DK121" s="815"/>
      <c r="DL121" s="815">
        <v>4046683</v>
      </c>
      <c r="DM121" s="815"/>
      <c r="DN121" s="815"/>
      <c r="DO121" s="815"/>
      <c r="DP121" s="815"/>
      <c r="DQ121" s="815">
        <v>3917087</v>
      </c>
      <c r="DR121" s="815"/>
      <c r="DS121" s="815"/>
      <c r="DT121" s="815"/>
      <c r="DU121" s="815"/>
      <c r="DV121" s="792">
        <v>18.600000000000001</v>
      </c>
      <c r="DW121" s="792"/>
      <c r="DX121" s="792"/>
      <c r="DY121" s="792"/>
      <c r="DZ121" s="793"/>
    </row>
    <row r="122" spans="1:130" s="221" customFormat="1" ht="26.25" customHeight="1">
      <c r="A122" s="818"/>
      <c r="B122" s="819"/>
      <c r="C122" s="813" t="s">
        <v>458</v>
      </c>
      <c r="D122" s="750"/>
      <c r="E122" s="750"/>
      <c r="F122" s="750"/>
      <c r="G122" s="750"/>
      <c r="H122" s="750"/>
      <c r="I122" s="750"/>
      <c r="J122" s="750"/>
      <c r="K122" s="750"/>
      <c r="L122" s="750"/>
      <c r="M122" s="750"/>
      <c r="N122" s="750"/>
      <c r="O122" s="750"/>
      <c r="P122" s="750"/>
      <c r="Q122" s="750"/>
      <c r="R122" s="750"/>
      <c r="S122" s="750"/>
      <c r="T122" s="750"/>
      <c r="U122" s="750"/>
      <c r="V122" s="750"/>
      <c r="W122" s="750"/>
      <c r="X122" s="750"/>
      <c r="Y122" s="750"/>
      <c r="Z122" s="751"/>
      <c r="AA122" s="777" t="s">
        <v>129</v>
      </c>
      <c r="AB122" s="778"/>
      <c r="AC122" s="778"/>
      <c r="AD122" s="778"/>
      <c r="AE122" s="779"/>
      <c r="AF122" s="780" t="s">
        <v>415</v>
      </c>
      <c r="AG122" s="778"/>
      <c r="AH122" s="778"/>
      <c r="AI122" s="778"/>
      <c r="AJ122" s="779"/>
      <c r="AK122" s="780" t="s">
        <v>129</v>
      </c>
      <c r="AL122" s="778"/>
      <c r="AM122" s="778"/>
      <c r="AN122" s="778"/>
      <c r="AO122" s="779"/>
      <c r="AP122" s="822" t="s">
        <v>415</v>
      </c>
      <c r="AQ122" s="823"/>
      <c r="AR122" s="823"/>
      <c r="AS122" s="823"/>
      <c r="AT122" s="824"/>
      <c r="AU122" s="881"/>
      <c r="AV122" s="882"/>
      <c r="AW122" s="882"/>
      <c r="AX122" s="882"/>
      <c r="AY122" s="883"/>
      <c r="AZ122" s="836" t="s">
        <v>479</v>
      </c>
      <c r="BA122" s="837"/>
      <c r="BB122" s="837"/>
      <c r="BC122" s="837"/>
      <c r="BD122" s="837"/>
      <c r="BE122" s="837"/>
      <c r="BF122" s="837"/>
      <c r="BG122" s="837"/>
      <c r="BH122" s="837"/>
      <c r="BI122" s="837"/>
      <c r="BJ122" s="837"/>
      <c r="BK122" s="837"/>
      <c r="BL122" s="837"/>
      <c r="BM122" s="837"/>
      <c r="BN122" s="837"/>
      <c r="BO122" s="837"/>
      <c r="BP122" s="838"/>
      <c r="BQ122" s="877">
        <v>46574424</v>
      </c>
      <c r="BR122" s="843"/>
      <c r="BS122" s="843"/>
      <c r="BT122" s="843"/>
      <c r="BU122" s="843"/>
      <c r="BV122" s="843">
        <v>45508017</v>
      </c>
      <c r="BW122" s="843"/>
      <c r="BX122" s="843"/>
      <c r="BY122" s="843"/>
      <c r="BZ122" s="843"/>
      <c r="CA122" s="843">
        <v>43869964</v>
      </c>
      <c r="CB122" s="843"/>
      <c r="CC122" s="843"/>
      <c r="CD122" s="843"/>
      <c r="CE122" s="843"/>
      <c r="CF122" s="844">
        <v>208.4</v>
      </c>
      <c r="CG122" s="845"/>
      <c r="CH122" s="845"/>
      <c r="CI122" s="845"/>
      <c r="CJ122" s="845"/>
      <c r="CK122" s="867"/>
      <c r="CL122" s="853"/>
      <c r="CM122" s="853"/>
      <c r="CN122" s="853"/>
      <c r="CO122" s="854"/>
      <c r="CP122" s="833" t="s">
        <v>480</v>
      </c>
      <c r="CQ122" s="834"/>
      <c r="CR122" s="834"/>
      <c r="CS122" s="834"/>
      <c r="CT122" s="834"/>
      <c r="CU122" s="834"/>
      <c r="CV122" s="834"/>
      <c r="CW122" s="834"/>
      <c r="CX122" s="834"/>
      <c r="CY122" s="834"/>
      <c r="CZ122" s="834"/>
      <c r="DA122" s="834"/>
      <c r="DB122" s="834"/>
      <c r="DC122" s="834"/>
      <c r="DD122" s="834"/>
      <c r="DE122" s="834"/>
      <c r="DF122" s="835"/>
      <c r="DG122" s="814">
        <v>337772</v>
      </c>
      <c r="DH122" s="815"/>
      <c r="DI122" s="815"/>
      <c r="DJ122" s="815"/>
      <c r="DK122" s="815"/>
      <c r="DL122" s="815">
        <v>292673</v>
      </c>
      <c r="DM122" s="815"/>
      <c r="DN122" s="815"/>
      <c r="DO122" s="815"/>
      <c r="DP122" s="815"/>
      <c r="DQ122" s="815">
        <v>311812</v>
      </c>
      <c r="DR122" s="815"/>
      <c r="DS122" s="815"/>
      <c r="DT122" s="815"/>
      <c r="DU122" s="815"/>
      <c r="DV122" s="792">
        <v>1.5</v>
      </c>
      <c r="DW122" s="792"/>
      <c r="DX122" s="792"/>
      <c r="DY122" s="792"/>
      <c r="DZ122" s="793"/>
    </row>
    <row r="123" spans="1:130" s="221" customFormat="1" ht="26.25" customHeight="1">
      <c r="A123" s="818"/>
      <c r="B123" s="819"/>
      <c r="C123" s="813" t="s">
        <v>464</v>
      </c>
      <c r="D123" s="750"/>
      <c r="E123" s="750"/>
      <c r="F123" s="750"/>
      <c r="G123" s="750"/>
      <c r="H123" s="750"/>
      <c r="I123" s="750"/>
      <c r="J123" s="750"/>
      <c r="K123" s="750"/>
      <c r="L123" s="750"/>
      <c r="M123" s="750"/>
      <c r="N123" s="750"/>
      <c r="O123" s="750"/>
      <c r="P123" s="750"/>
      <c r="Q123" s="750"/>
      <c r="R123" s="750"/>
      <c r="S123" s="750"/>
      <c r="T123" s="750"/>
      <c r="U123" s="750"/>
      <c r="V123" s="750"/>
      <c r="W123" s="750"/>
      <c r="X123" s="750"/>
      <c r="Y123" s="750"/>
      <c r="Z123" s="751"/>
      <c r="AA123" s="777">
        <v>17839</v>
      </c>
      <c r="AB123" s="778"/>
      <c r="AC123" s="778"/>
      <c r="AD123" s="778"/>
      <c r="AE123" s="779"/>
      <c r="AF123" s="780" t="s">
        <v>445</v>
      </c>
      <c r="AG123" s="778"/>
      <c r="AH123" s="778"/>
      <c r="AI123" s="778"/>
      <c r="AJ123" s="779"/>
      <c r="AK123" s="780" t="s">
        <v>129</v>
      </c>
      <c r="AL123" s="778"/>
      <c r="AM123" s="778"/>
      <c r="AN123" s="778"/>
      <c r="AO123" s="779"/>
      <c r="AP123" s="822" t="s">
        <v>129</v>
      </c>
      <c r="AQ123" s="823"/>
      <c r="AR123" s="823"/>
      <c r="AS123" s="823"/>
      <c r="AT123" s="824"/>
      <c r="AU123" s="884"/>
      <c r="AV123" s="885"/>
      <c r="AW123" s="885"/>
      <c r="AX123" s="885"/>
      <c r="AY123" s="885"/>
      <c r="AZ123" s="242" t="s">
        <v>187</v>
      </c>
      <c r="BA123" s="242"/>
      <c r="BB123" s="242"/>
      <c r="BC123" s="242"/>
      <c r="BD123" s="242"/>
      <c r="BE123" s="242"/>
      <c r="BF123" s="242"/>
      <c r="BG123" s="242"/>
      <c r="BH123" s="242"/>
      <c r="BI123" s="242"/>
      <c r="BJ123" s="242"/>
      <c r="BK123" s="242"/>
      <c r="BL123" s="242"/>
      <c r="BM123" s="242"/>
      <c r="BN123" s="242"/>
      <c r="BO123" s="875" t="s">
        <v>481</v>
      </c>
      <c r="BP123" s="876"/>
      <c r="BQ123" s="830">
        <v>59805093</v>
      </c>
      <c r="BR123" s="831"/>
      <c r="BS123" s="831"/>
      <c r="BT123" s="831"/>
      <c r="BU123" s="831"/>
      <c r="BV123" s="831">
        <v>60158334</v>
      </c>
      <c r="BW123" s="831"/>
      <c r="BX123" s="831"/>
      <c r="BY123" s="831"/>
      <c r="BZ123" s="831"/>
      <c r="CA123" s="831">
        <v>61272066</v>
      </c>
      <c r="CB123" s="831"/>
      <c r="CC123" s="831"/>
      <c r="CD123" s="831"/>
      <c r="CE123" s="831"/>
      <c r="CF123" s="746"/>
      <c r="CG123" s="747"/>
      <c r="CH123" s="747"/>
      <c r="CI123" s="747"/>
      <c r="CJ123" s="832"/>
      <c r="CK123" s="867"/>
      <c r="CL123" s="853"/>
      <c r="CM123" s="853"/>
      <c r="CN123" s="853"/>
      <c r="CO123" s="854"/>
      <c r="CP123" s="833" t="s">
        <v>414</v>
      </c>
      <c r="CQ123" s="834"/>
      <c r="CR123" s="834"/>
      <c r="CS123" s="834"/>
      <c r="CT123" s="834"/>
      <c r="CU123" s="834"/>
      <c r="CV123" s="834"/>
      <c r="CW123" s="834"/>
      <c r="CX123" s="834"/>
      <c r="CY123" s="834"/>
      <c r="CZ123" s="834"/>
      <c r="DA123" s="834"/>
      <c r="DB123" s="834"/>
      <c r="DC123" s="834"/>
      <c r="DD123" s="834"/>
      <c r="DE123" s="834"/>
      <c r="DF123" s="835"/>
      <c r="DG123" s="777">
        <v>305071</v>
      </c>
      <c r="DH123" s="778"/>
      <c r="DI123" s="778"/>
      <c r="DJ123" s="778"/>
      <c r="DK123" s="779"/>
      <c r="DL123" s="780">
        <v>276217</v>
      </c>
      <c r="DM123" s="778"/>
      <c r="DN123" s="778"/>
      <c r="DO123" s="778"/>
      <c r="DP123" s="779"/>
      <c r="DQ123" s="780">
        <v>253575</v>
      </c>
      <c r="DR123" s="778"/>
      <c r="DS123" s="778"/>
      <c r="DT123" s="778"/>
      <c r="DU123" s="779"/>
      <c r="DV123" s="822">
        <v>1.2</v>
      </c>
      <c r="DW123" s="823"/>
      <c r="DX123" s="823"/>
      <c r="DY123" s="823"/>
      <c r="DZ123" s="824"/>
    </row>
    <row r="124" spans="1:130" s="221" customFormat="1" ht="26.25" customHeight="1" thickBot="1">
      <c r="A124" s="818"/>
      <c r="B124" s="819"/>
      <c r="C124" s="813" t="s">
        <v>467</v>
      </c>
      <c r="D124" s="750"/>
      <c r="E124" s="750"/>
      <c r="F124" s="750"/>
      <c r="G124" s="750"/>
      <c r="H124" s="750"/>
      <c r="I124" s="750"/>
      <c r="J124" s="750"/>
      <c r="K124" s="750"/>
      <c r="L124" s="750"/>
      <c r="M124" s="750"/>
      <c r="N124" s="750"/>
      <c r="O124" s="750"/>
      <c r="P124" s="750"/>
      <c r="Q124" s="750"/>
      <c r="R124" s="750"/>
      <c r="S124" s="750"/>
      <c r="T124" s="750"/>
      <c r="U124" s="750"/>
      <c r="V124" s="750"/>
      <c r="W124" s="750"/>
      <c r="X124" s="750"/>
      <c r="Y124" s="750"/>
      <c r="Z124" s="751"/>
      <c r="AA124" s="777" t="s">
        <v>129</v>
      </c>
      <c r="AB124" s="778"/>
      <c r="AC124" s="778"/>
      <c r="AD124" s="778"/>
      <c r="AE124" s="779"/>
      <c r="AF124" s="780" t="s">
        <v>129</v>
      </c>
      <c r="AG124" s="778"/>
      <c r="AH124" s="778"/>
      <c r="AI124" s="778"/>
      <c r="AJ124" s="779"/>
      <c r="AK124" s="780" t="s">
        <v>415</v>
      </c>
      <c r="AL124" s="778"/>
      <c r="AM124" s="778"/>
      <c r="AN124" s="778"/>
      <c r="AO124" s="779"/>
      <c r="AP124" s="822" t="s">
        <v>415</v>
      </c>
      <c r="AQ124" s="823"/>
      <c r="AR124" s="823"/>
      <c r="AS124" s="823"/>
      <c r="AT124" s="824"/>
      <c r="AU124" s="825" t="s">
        <v>482</v>
      </c>
      <c r="AV124" s="826"/>
      <c r="AW124" s="826"/>
      <c r="AX124" s="826"/>
      <c r="AY124" s="826"/>
      <c r="AZ124" s="826"/>
      <c r="BA124" s="826"/>
      <c r="BB124" s="826"/>
      <c r="BC124" s="826"/>
      <c r="BD124" s="826"/>
      <c r="BE124" s="826"/>
      <c r="BF124" s="826"/>
      <c r="BG124" s="826"/>
      <c r="BH124" s="826"/>
      <c r="BI124" s="826"/>
      <c r="BJ124" s="826"/>
      <c r="BK124" s="826"/>
      <c r="BL124" s="826"/>
      <c r="BM124" s="826"/>
      <c r="BN124" s="826"/>
      <c r="BO124" s="826"/>
      <c r="BP124" s="827"/>
      <c r="BQ124" s="828" t="s">
        <v>445</v>
      </c>
      <c r="BR124" s="829"/>
      <c r="BS124" s="829"/>
      <c r="BT124" s="829"/>
      <c r="BU124" s="829"/>
      <c r="BV124" s="829" t="s">
        <v>415</v>
      </c>
      <c r="BW124" s="829"/>
      <c r="BX124" s="829"/>
      <c r="BY124" s="829"/>
      <c r="BZ124" s="829"/>
      <c r="CA124" s="829" t="s">
        <v>415</v>
      </c>
      <c r="CB124" s="829"/>
      <c r="CC124" s="829"/>
      <c r="CD124" s="829"/>
      <c r="CE124" s="829"/>
      <c r="CF124" s="724"/>
      <c r="CG124" s="725"/>
      <c r="CH124" s="725"/>
      <c r="CI124" s="725"/>
      <c r="CJ124" s="860"/>
      <c r="CK124" s="868"/>
      <c r="CL124" s="868"/>
      <c r="CM124" s="868"/>
      <c r="CN124" s="868"/>
      <c r="CO124" s="869"/>
      <c r="CP124" s="833" t="s">
        <v>483</v>
      </c>
      <c r="CQ124" s="834"/>
      <c r="CR124" s="834"/>
      <c r="CS124" s="834"/>
      <c r="CT124" s="834"/>
      <c r="CU124" s="834"/>
      <c r="CV124" s="834"/>
      <c r="CW124" s="834"/>
      <c r="CX124" s="834"/>
      <c r="CY124" s="834"/>
      <c r="CZ124" s="834"/>
      <c r="DA124" s="834"/>
      <c r="DB124" s="834"/>
      <c r="DC124" s="834"/>
      <c r="DD124" s="834"/>
      <c r="DE124" s="834"/>
      <c r="DF124" s="835"/>
      <c r="DG124" s="761">
        <v>5804246</v>
      </c>
      <c r="DH124" s="762"/>
      <c r="DI124" s="762"/>
      <c r="DJ124" s="762"/>
      <c r="DK124" s="763"/>
      <c r="DL124" s="764">
        <v>14054</v>
      </c>
      <c r="DM124" s="762"/>
      <c r="DN124" s="762"/>
      <c r="DO124" s="762"/>
      <c r="DP124" s="763"/>
      <c r="DQ124" s="764">
        <v>46527</v>
      </c>
      <c r="DR124" s="762"/>
      <c r="DS124" s="762"/>
      <c r="DT124" s="762"/>
      <c r="DU124" s="763"/>
      <c r="DV124" s="846">
        <v>0.2</v>
      </c>
      <c r="DW124" s="847"/>
      <c r="DX124" s="847"/>
      <c r="DY124" s="847"/>
      <c r="DZ124" s="848"/>
    </row>
    <row r="125" spans="1:130" s="221" customFormat="1" ht="26.25" customHeight="1">
      <c r="A125" s="818"/>
      <c r="B125" s="819"/>
      <c r="C125" s="813" t="s">
        <v>469</v>
      </c>
      <c r="D125" s="750"/>
      <c r="E125" s="750"/>
      <c r="F125" s="750"/>
      <c r="G125" s="750"/>
      <c r="H125" s="750"/>
      <c r="I125" s="750"/>
      <c r="J125" s="750"/>
      <c r="K125" s="750"/>
      <c r="L125" s="750"/>
      <c r="M125" s="750"/>
      <c r="N125" s="750"/>
      <c r="O125" s="750"/>
      <c r="P125" s="750"/>
      <c r="Q125" s="750"/>
      <c r="R125" s="750"/>
      <c r="S125" s="750"/>
      <c r="T125" s="750"/>
      <c r="U125" s="750"/>
      <c r="V125" s="750"/>
      <c r="W125" s="750"/>
      <c r="X125" s="750"/>
      <c r="Y125" s="750"/>
      <c r="Z125" s="751"/>
      <c r="AA125" s="777" t="s">
        <v>415</v>
      </c>
      <c r="AB125" s="778"/>
      <c r="AC125" s="778"/>
      <c r="AD125" s="778"/>
      <c r="AE125" s="779"/>
      <c r="AF125" s="780" t="s">
        <v>129</v>
      </c>
      <c r="AG125" s="778"/>
      <c r="AH125" s="778"/>
      <c r="AI125" s="778"/>
      <c r="AJ125" s="779"/>
      <c r="AK125" s="780" t="s">
        <v>415</v>
      </c>
      <c r="AL125" s="778"/>
      <c r="AM125" s="778"/>
      <c r="AN125" s="778"/>
      <c r="AO125" s="779"/>
      <c r="AP125" s="822" t="s">
        <v>129</v>
      </c>
      <c r="AQ125" s="823"/>
      <c r="AR125" s="823"/>
      <c r="AS125" s="823"/>
      <c r="AT125" s="824"/>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49" t="s">
        <v>484</v>
      </c>
      <c r="CL125" s="850"/>
      <c r="CM125" s="850"/>
      <c r="CN125" s="850"/>
      <c r="CO125" s="851"/>
      <c r="CP125" s="858" t="s">
        <v>485</v>
      </c>
      <c r="CQ125" s="806"/>
      <c r="CR125" s="806"/>
      <c r="CS125" s="806"/>
      <c r="CT125" s="806"/>
      <c r="CU125" s="806"/>
      <c r="CV125" s="806"/>
      <c r="CW125" s="806"/>
      <c r="CX125" s="806"/>
      <c r="CY125" s="806"/>
      <c r="CZ125" s="806"/>
      <c r="DA125" s="806"/>
      <c r="DB125" s="806"/>
      <c r="DC125" s="806"/>
      <c r="DD125" s="806"/>
      <c r="DE125" s="806"/>
      <c r="DF125" s="807"/>
      <c r="DG125" s="859" t="s">
        <v>415</v>
      </c>
      <c r="DH125" s="840"/>
      <c r="DI125" s="840"/>
      <c r="DJ125" s="840"/>
      <c r="DK125" s="840"/>
      <c r="DL125" s="840" t="s">
        <v>129</v>
      </c>
      <c r="DM125" s="840"/>
      <c r="DN125" s="840"/>
      <c r="DO125" s="840"/>
      <c r="DP125" s="840"/>
      <c r="DQ125" s="840" t="s">
        <v>415</v>
      </c>
      <c r="DR125" s="840"/>
      <c r="DS125" s="840"/>
      <c r="DT125" s="840"/>
      <c r="DU125" s="840"/>
      <c r="DV125" s="841" t="s">
        <v>415</v>
      </c>
      <c r="DW125" s="841"/>
      <c r="DX125" s="841"/>
      <c r="DY125" s="841"/>
      <c r="DZ125" s="842"/>
    </row>
    <row r="126" spans="1:130" s="221" customFormat="1" ht="26.25" customHeight="1" thickBot="1">
      <c r="A126" s="818"/>
      <c r="B126" s="819"/>
      <c r="C126" s="813" t="s">
        <v>471</v>
      </c>
      <c r="D126" s="750"/>
      <c r="E126" s="750"/>
      <c r="F126" s="750"/>
      <c r="G126" s="750"/>
      <c r="H126" s="750"/>
      <c r="I126" s="750"/>
      <c r="J126" s="750"/>
      <c r="K126" s="750"/>
      <c r="L126" s="750"/>
      <c r="M126" s="750"/>
      <c r="N126" s="750"/>
      <c r="O126" s="750"/>
      <c r="P126" s="750"/>
      <c r="Q126" s="750"/>
      <c r="R126" s="750"/>
      <c r="S126" s="750"/>
      <c r="T126" s="750"/>
      <c r="U126" s="750"/>
      <c r="V126" s="750"/>
      <c r="W126" s="750"/>
      <c r="X126" s="750"/>
      <c r="Y126" s="750"/>
      <c r="Z126" s="751"/>
      <c r="AA126" s="777" t="s">
        <v>447</v>
      </c>
      <c r="AB126" s="778"/>
      <c r="AC126" s="778"/>
      <c r="AD126" s="778"/>
      <c r="AE126" s="779"/>
      <c r="AF126" s="780" t="s">
        <v>415</v>
      </c>
      <c r="AG126" s="778"/>
      <c r="AH126" s="778"/>
      <c r="AI126" s="778"/>
      <c r="AJ126" s="779"/>
      <c r="AK126" s="780" t="s">
        <v>129</v>
      </c>
      <c r="AL126" s="778"/>
      <c r="AM126" s="778"/>
      <c r="AN126" s="778"/>
      <c r="AO126" s="779"/>
      <c r="AP126" s="822" t="s">
        <v>415</v>
      </c>
      <c r="AQ126" s="823"/>
      <c r="AR126" s="823"/>
      <c r="AS126" s="823"/>
      <c r="AT126" s="824"/>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52"/>
      <c r="CL126" s="853"/>
      <c r="CM126" s="853"/>
      <c r="CN126" s="853"/>
      <c r="CO126" s="854"/>
      <c r="CP126" s="813" t="s">
        <v>486</v>
      </c>
      <c r="CQ126" s="750"/>
      <c r="CR126" s="750"/>
      <c r="CS126" s="750"/>
      <c r="CT126" s="750"/>
      <c r="CU126" s="750"/>
      <c r="CV126" s="750"/>
      <c r="CW126" s="750"/>
      <c r="CX126" s="750"/>
      <c r="CY126" s="750"/>
      <c r="CZ126" s="750"/>
      <c r="DA126" s="750"/>
      <c r="DB126" s="750"/>
      <c r="DC126" s="750"/>
      <c r="DD126" s="750"/>
      <c r="DE126" s="750"/>
      <c r="DF126" s="751"/>
      <c r="DG126" s="814" t="s">
        <v>415</v>
      </c>
      <c r="DH126" s="815"/>
      <c r="DI126" s="815"/>
      <c r="DJ126" s="815"/>
      <c r="DK126" s="815"/>
      <c r="DL126" s="815" t="s">
        <v>129</v>
      </c>
      <c r="DM126" s="815"/>
      <c r="DN126" s="815"/>
      <c r="DO126" s="815"/>
      <c r="DP126" s="815"/>
      <c r="DQ126" s="815" t="s">
        <v>415</v>
      </c>
      <c r="DR126" s="815"/>
      <c r="DS126" s="815"/>
      <c r="DT126" s="815"/>
      <c r="DU126" s="815"/>
      <c r="DV126" s="792" t="s">
        <v>129</v>
      </c>
      <c r="DW126" s="792"/>
      <c r="DX126" s="792"/>
      <c r="DY126" s="792"/>
      <c r="DZ126" s="793"/>
    </row>
    <row r="127" spans="1:130" s="221" customFormat="1" ht="26.25" customHeight="1">
      <c r="A127" s="820"/>
      <c r="B127" s="821"/>
      <c r="C127" s="836" t="s">
        <v>487</v>
      </c>
      <c r="D127" s="837"/>
      <c r="E127" s="837"/>
      <c r="F127" s="837"/>
      <c r="G127" s="837"/>
      <c r="H127" s="837"/>
      <c r="I127" s="837"/>
      <c r="J127" s="837"/>
      <c r="K127" s="837"/>
      <c r="L127" s="837"/>
      <c r="M127" s="837"/>
      <c r="N127" s="837"/>
      <c r="O127" s="837"/>
      <c r="P127" s="837"/>
      <c r="Q127" s="837"/>
      <c r="R127" s="837"/>
      <c r="S127" s="837"/>
      <c r="T127" s="837"/>
      <c r="U127" s="837"/>
      <c r="V127" s="837"/>
      <c r="W127" s="837"/>
      <c r="X127" s="837"/>
      <c r="Y127" s="837"/>
      <c r="Z127" s="838"/>
      <c r="AA127" s="777" t="s">
        <v>415</v>
      </c>
      <c r="AB127" s="778"/>
      <c r="AC127" s="778"/>
      <c r="AD127" s="778"/>
      <c r="AE127" s="779"/>
      <c r="AF127" s="780" t="s">
        <v>129</v>
      </c>
      <c r="AG127" s="778"/>
      <c r="AH127" s="778"/>
      <c r="AI127" s="778"/>
      <c r="AJ127" s="779"/>
      <c r="AK127" s="780" t="s">
        <v>415</v>
      </c>
      <c r="AL127" s="778"/>
      <c r="AM127" s="778"/>
      <c r="AN127" s="778"/>
      <c r="AO127" s="779"/>
      <c r="AP127" s="822" t="s">
        <v>129</v>
      </c>
      <c r="AQ127" s="823"/>
      <c r="AR127" s="823"/>
      <c r="AS127" s="823"/>
      <c r="AT127" s="824"/>
      <c r="AU127" s="223"/>
      <c r="AV127" s="223"/>
      <c r="AW127" s="223"/>
      <c r="AX127" s="839" t="s">
        <v>488</v>
      </c>
      <c r="AY127" s="810"/>
      <c r="AZ127" s="810"/>
      <c r="BA127" s="810"/>
      <c r="BB127" s="810"/>
      <c r="BC127" s="810"/>
      <c r="BD127" s="810"/>
      <c r="BE127" s="811"/>
      <c r="BF127" s="809" t="s">
        <v>489</v>
      </c>
      <c r="BG127" s="810"/>
      <c r="BH127" s="810"/>
      <c r="BI127" s="810"/>
      <c r="BJ127" s="810"/>
      <c r="BK127" s="810"/>
      <c r="BL127" s="811"/>
      <c r="BM127" s="809" t="s">
        <v>490</v>
      </c>
      <c r="BN127" s="810"/>
      <c r="BO127" s="810"/>
      <c r="BP127" s="810"/>
      <c r="BQ127" s="810"/>
      <c r="BR127" s="810"/>
      <c r="BS127" s="811"/>
      <c r="BT127" s="809" t="s">
        <v>491</v>
      </c>
      <c r="BU127" s="810"/>
      <c r="BV127" s="810"/>
      <c r="BW127" s="810"/>
      <c r="BX127" s="810"/>
      <c r="BY127" s="810"/>
      <c r="BZ127" s="812"/>
      <c r="CA127" s="223"/>
      <c r="CB127" s="223"/>
      <c r="CC127" s="223"/>
      <c r="CD127" s="246"/>
      <c r="CE127" s="246"/>
      <c r="CF127" s="246"/>
      <c r="CG127" s="223"/>
      <c r="CH127" s="223"/>
      <c r="CI127" s="223"/>
      <c r="CJ127" s="245"/>
      <c r="CK127" s="852"/>
      <c r="CL127" s="853"/>
      <c r="CM127" s="853"/>
      <c r="CN127" s="853"/>
      <c r="CO127" s="854"/>
      <c r="CP127" s="813" t="s">
        <v>492</v>
      </c>
      <c r="CQ127" s="750"/>
      <c r="CR127" s="750"/>
      <c r="CS127" s="750"/>
      <c r="CT127" s="750"/>
      <c r="CU127" s="750"/>
      <c r="CV127" s="750"/>
      <c r="CW127" s="750"/>
      <c r="CX127" s="750"/>
      <c r="CY127" s="750"/>
      <c r="CZ127" s="750"/>
      <c r="DA127" s="750"/>
      <c r="DB127" s="750"/>
      <c r="DC127" s="750"/>
      <c r="DD127" s="750"/>
      <c r="DE127" s="750"/>
      <c r="DF127" s="751"/>
      <c r="DG127" s="814" t="s">
        <v>415</v>
      </c>
      <c r="DH127" s="815"/>
      <c r="DI127" s="815"/>
      <c r="DJ127" s="815"/>
      <c r="DK127" s="815"/>
      <c r="DL127" s="815" t="s">
        <v>129</v>
      </c>
      <c r="DM127" s="815"/>
      <c r="DN127" s="815"/>
      <c r="DO127" s="815"/>
      <c r="DP127" s="815"/>
      <c r="DQ127" s="815" t="s">
        <v>129</v>
      </c>
      <c r="DR127" s="815"/>
      <c r="DS127" s="815"/>
      <c r="DT127" s="815"/>
      <c r="DU127" s="815"/>
      <c r="DV127" s="792" t="s">
        <v>415</v>
      </c>
      <c r="DW127" s="792"/>
      <c r="DX127" s="792"/>
      <c r="DY127" s="792"/>
      <c r="DZ127" s="793"/>
    </row>
    <row r="128" spans="1:130" s="221" customFormat="1" ht="26.25" customHeight="1" thickBot="1">
      <c r="A128" s="794" t="s">
        <v>493</v>
      </c>
      <c r="B128" s="795"/>
      <c r="C128" s="795"/>
      <c r="D128" s="795"/>
      <c r="E128" s="795"/>
      <c r="F128" s="795"/>
      <c r="G128" s="795"/>
      <c r="H128" s="795"/>
      <c r="I128" s="795"/>
      <c r="J128" s="795"/>
      <c r="K128" s="795"/>
      <c r="L128" s="795"/>
      <c r="M128" s="795"/>
      <c r="N128" s="795"/>
      <c r="O128" s="795"/>
      <c r="P128" s="795"/>
      <c r="Q128" s="795"/>
      <c r="R128" s="795"/>
      <c r="S128" s="795"/>
      <c r="T128" s="795"/>
      <c r="U128" s="795"/>
      <c r="V128" s="795"/>
      <c r="W128" s="796" t="s">
        <v>494</v>
      </c>
      <c r="X128" s="796"/>
      <c r="Y128" s="796"/>
      <c r="Z128" s="797"/>
      <c r="AA128" s="798">
        <v>107445</v>
      </c>
      <c r="AB128" s="799"/>
      <c r="AC128" s="799"/>
      <c r="AD128" s="799"/>
      <c r="AE128" s="800"/>
      <c r="AF128" s="801">
        <v>96663</v>
      </c>
      <c r="AG128" s="799"/>
      <c r="AH128" s="799"/>
      <c r="AI128" s="799"/>
      <c r="AJ128" s="800"/>
      <c r="AK128" s="801">
        <v>95209</v>
      </c>
      <c r="AL128" s="799"/>
      <c r="AM128" s="799"/>
      <c r="AN128" s="799"/>
      <c r="AO128" s="800"/>
      <c r="AP128" s="802"/>
      <c r="AQ128" s="803"/>
      <c r="AR128" s="803"/>
      <c r="AS128" s="803"/>
      <c r="AT128" s="804"/>
      <c r="AU128" s="223"/>
      <c r="AV128" s="223"/>
      <c r="AW128" s="223"/>
      <c r="AX128" s="805" t="s">
        <v>495</v>
      </c>
      <c r="AY128" s="806"/>
      <c r="AZ128" s="806"/>
      <c r="BA128" s="806"/>
      <c r="BB128" s="806"/>
      <c r="BC128" s="806"/>
      <c r="BD128" s="806"/>
      <c r="BE128" s="807"/>
      <c r="BF128" s="784" t="s">
        <v>129</v>
      </c>
      <c r="BG128" s="785"/>
      <c r="BH128" s="785"/>
      <c r="BI128" s="785"/>
      <c r="BJ128" s="785"/>
      <c r="BK128" s="785"/>
      <c r="BL128" s="808"/>
      <c r="BM128" s="784">
        <v>11.96</v>
      </c>
      <c r="BN128" s="785"/>
      <c r="BO128" s="785"/>
      <c r="BP128" s="785"/>
      <c r="BQ128" s="785"/>
      <c r="BR128" s="785"/>
      <c r="BS128" s="808"/>
      <c r="BT128" s="784">
        <v>20</v>
      </c>
      <c r="BU128" s="785"/>
      <c r="BV128" s="785"/>
      <c r="BW128" s="785"/>
      <c r="BX128" s="785"/>
      <c r="BY128" s="785"/>
      <c r="BZ128" s="786"/>
      <c r="CA128" s="246"/>
      <c r="CB128" s="246"/>
      <c r="CC128" s="246"/>
      <c r="CD128" s="246"/>
      <c r="CE128" s="246"/>
      <c r="CF128" s="246"/>
      <c r="CG128" s="223"/>
      <c r="CH128" s="223"/>
      <c r="CI128" s="223"/>
      <c r="CJ128" s="245"/>
      <c r="CK128" s="855"/>
      <c r="CL128" s="856"/>
      <c r="CM128" s="856"/>
      <c r="CN128" s="856"/>
      <c r="CO128" s="857"/>
      <c r="CP128" s="787" t="s">
        <v>496</v>
      </c>
      <c r="CQ128" s="728"/>
      <c r="CR128" s="728"/>
      <c r="CS128" s="728"/>
      <c r="CT128" s="728"/>
      <c r="CU128" s="728"/>
      <c r="CV128" s="728"/>
      <c r="CW128" s="728"/>
      <c r="CX128" s="728"/>
      <c r="CY128" s="728"/>
      <c r="CZ128" s="728"/>
      <c r="DA128" s="728"/>
      <c r="DB128" s="728"/>
      <c r="DC128" s="728"/>
      <c r="DD128" s="728"/>
      <c r="DE128" s="728"/>
      <c r="DF128" s="729"/>
      <c r="DG128" s="788" t="s">
        <v>129</v>
      </c>
      <c r="DH128" s="789"/>
      <c r="DI128" s="789"/>
      <c r="DJ128" s="789"/>
      <c r="DK128" s="789"/>
      <c r="DL128" s="789" t="s">
        <v>129</v>
      </c>
      <c r="DM128" s="789"/>
      <c r="DN128" s="789"/>
      <c r="DO128" s="789"/>
      <c r="DP128" s="789"/>
      <c r="DQ128" s="789" t="s">
        <v>129</v>
      </c>
      <c r="DR128" s="789"/>
      <c r="DS128" s="789"/>
      <c r="DT128" s="789"/>
      <c r="DU128" s="789"/>
      <c r="DV128" s="790" t="s">
        <v>129</v>
      </c>
      <c r="DW128" s="790"/>
      <c r="DX128" s="790"/>
      <c r="DY128" s="790"/>
      <c r="DZ128" s="791"/>
    </row>
    <row r="129" spans="1:131" s="221" customFormat="1" ht="26.25" customHeight="1">
      <c r="A129" s="772" t="s">
        <v>107</v>
      </c>
      <c r="B129" s="773"/>
      <c r="C129" s="773"/>
      <c r="D129" s="773"/>
      <c r="E129" s="773"/>
      <c r="F129" s="773"/>
      <c r="G129" s="773"/>
      <c r="H129" s="773"/>
      <c r="I129" s="773"/>
      <c r="J129" s="773"/>
      <c r="K129" s="773"/>
      <c r="L129" s="773"/>
      <c r="M129" s="773"/>
      <c r="N129" s="773"/>
      <c r="O129" s="773"/>
      <c r="P129" s="773"/>
      <c r="Q129" s="773"/>
      <c r="R129" s="773"/>
      <c r="S129" s="773"/>
      <c r="T129" s="773"/>
      <c r="U129" s="773"/>
      <c r="V129" s="773"/>
      <c r="W129" s="774" t="s">
        <v>497</v>
      </c>
      <c r="X129" s="775"/>
      <c r="Y129" s="775"/>
      <c r="Z129" s="776"/>
      <c r="AA129" s="777">
        <v>25142920</v>
      </c>
      <c r="AB129" s="778"/>
      <c r="AC129" s="778"/>
      <c r="AD129" s="778"/>
      <c r="AE129" s="779"/>
      <c r="AF129" s="780">
        <v>25736596</v>
      </c>
      <c r="AG129" s="778"/>
      <c r="AH129" s="778"/>
      <c r="AI129" s="778"/>
      <c r="AJ129" s="779"/>
      <c r="AK129" s="780">
        <v>26945695</v>
      </c>
      <c r="AL129" s="778"/>
      <c r="AM129" s="778"/>
      <c r="AN129" s="778"/>
      <c r="AO129" s="779"/>
      <c r="AP129" s="781"/>
      <c r="AQ129" s="782"/>
      <c r="AR129" s="782"/>
      <c r="AS129" s="782"/>
      <c r="AT129" s="783"/>
      <c r="AU129" s="224"/>
      <c r="AV129" s="224"/>
      <c r="AW129" s="224"/>
      <c r="AX129" s="749" t="s">
        <v>498</v>
      </c>
      <c r="AY129" s="750"/>
      <c r="AZ129" s="750"/>
      <c r="BA129" s="750"/>
      <c r="BB129" s="750"/>
      <c r="BC129" s="750"/>
      <c r="BD129" s="750"/>
      <c r="BE129" s="751"/>
      <c r="BF129" s="768" t="s">
        <v>129</v>
      </c>
      <c r="BG129" s="769"/>
      <c r="BH129" s="769"/>
      <c r="BI129" s="769"/>
      <c r="BJ129" s="769"/>
      <c r="BK129" s="769"/>
      <c r="BL129" s="770"/>
      <c r="BM129" s="768">
        <v>16.96</v>
      </c>
      <c r="BN129" s="769"/>
      <c r="BO129" s="769"/>
      <c r="BP129" s="769"/>
      <c r="BQ129" s="769"/>
      <c r="BR129" s="769"/>
      <c r="BS129" s="770"/>
      <c r="BT129" s="768">
        <v>30</v>
      </c>
      <c r="BU129" s="769"/>
      <c r="BV129" s="769"/>
      <c r="BW129" s="769"/>
      <c r="BX129" s="769"/>
      <c r="BY129" s="769"/>
      <c r="BZ129" s="771"/>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c r="A130" s="772" t="s">
        <v>499</v>
      </c>
      <c r="B130" s="773"/>
      <c r="C130" s="773"/>
      <c r="D130" s="773"/>
      <c r="E130" s="773"/>
      <c r="F130" s="773"/>
      <c r="G130" s="773"/>
      <c r="H130" s="773"/>
      <c r="I130" s="773"/>
      <c r="J130" s="773"/>
      <c r="K130" s="773"/>
      <c r="L130" s="773"/>
      <c r="M130" s="773"/>
      <c r="N130" s="773"/>
      <c r="O130" s="773"/>
      <c r="P130" s="773"/>
      <c r="Q130" s="773"/>
      <c r="R130" s="773"/>
      <c r="S130" s="773"/>
      <c r="T130" s="773"/>
      <c r="U130" s="773"/>
      <c r="V130" s="773"/>
      <c r="W130" s="774" t="s">
        <v>500</v>
      </c>
      <c r="X130" s="775"/>
      <c r="Y130" s="775"/>
      <c r="Z130" s="776"/>
      <c r="AA130" s="777">
        <v>5119337</v>
      </c>
      <c r="AB130" s="778"/>
      <c r="AC130" s="778"/>
      <c r="AD130" s="778"/>
      <c r="AE130" s="779"/>
      <c r="AF130" s="780">
        <v>5294375</v>
      </c>
      <c r="AG130" s="778"/>
      <c r="AH130" s="778"/>
      <c r="AI130" s="778"/>
      <c r="AJ130" s="779"/>
      <c r="AK130" s="780">
        <v>5899263</v>
      </c>
      <c r="AL130" s="778"/>
      <c r="AM130" s="778"/>
      <c r="AN130" s="778"/>
      <c r="AO130" s="779"/>
      <c r="AP130" s="781"/>
      <c r="AQ130" s="782"/>
      <c r="AR130" s="782"/>
      <c r="AS130" s="782"/>
      <c r="AT130" s="783"/>
      <c r="AU130" s="224"/>
      <c r="AV130" s="224"/>
      <c r="AW130" s="224"/>
      <c r="AX130" s="749" t="s">
        <v>501</v>
      </c>
      <c r="AY130" s="750"/>
      <c r="AZ130" s="750"/>
      <c r="BA130" s="750"/>
      <c r="BB130" s="750"/>
      <c r="BC130" s="750"/>
      <c r="BD130" s="750"/>
      <c r="BE130" s="751"/>
      <c r="BF130" s="752">
        <v>4.0999999999999996</v>
      </c>
      <c r="BG130" s="753"/>
      <c r="BH130" s="753"/>
      <c r="BI130" s="753"/>
      <c r="BJ130" s="753"/>
      <c r="BK130" s="753"/>
      <c r="BL130" s="754"/>
      <c r="BM130" s="752">
        <v>25</v>
      </c>
      <c r="BN130" s="753"/>
      <c r="BO130" s="753"/>
      <c r="BP130" s="753"/>
      <c r="BQ130" s="753"/>
      <c r="BR130" s="753"/>
      <c r="BS130" s="754"/>
      <c r="BT130" s="752">
        <v>35</v>
      </c>
      <c r="BU130" s="753"/>
      <c r="BV130" s="753"/>
      <c r="BW130" s="753"/>
      <c r="BX130" s="753"/>
      <c r="BY130" s="753"/>
      <c r="BZ130" s="755"/>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c r="A131" s="756"/>
      <c r="B131" s="757"/>
      <c r="C131" s="757"/>
      <c r="D131" s="757"/>
      <c r="E131" s="757"/>
      <c r="F131" s="757"/>
      <c r="G131" s="757"/>
      <c r="H131" s="757"/>
      <c r="I131" s="757"/>
      <c r="J131" s="757"/>
      <c r="K131" s="757"/>
      <c r="L131" s="757"/>
      <c r="M131" s="757"/>
      <c r="N131" s="757"/>
      <c r="O131" s="757"/>
      <c r="P131" s="757"/>
      <c r="Q131" s="757"/>
      <c r="R131" s="757"/>
      <c r="S131" s="757"/>
      <c r="T131" s="757"/>
      <c r="U131" s="757"/>
      <c r="V131" s="757"/>
      <c r="W131" s="758" t="s">
        <v>502</v>
      </c>
      <c r="X131" s="759"/>
      <c r="Y131" s="759"/>
      <c r="Z131" s="760"/>
      <c r="AA131" s="761">
        <v>20023583</v>
      </c>
      <c r="AB131" s="762"/>
      <c r="AC131" s="762"/>
      <c r="AD131" s="762"/>
      <c r="AE131" s="763"/>
      <c r="AF131" s="764">
        <v>20442221</v>
      </c>
      <c r="AG131" s="762"/>
      <c r="AH131" s="762"/>
      <c r="AI131" s="762"/>
      <c r="AJ131" s="763"/>
      <c r="AK131" s="764">
        <v>21046432</v>
      </c>
      <c r="AL131" s="762"/>
      <c r="AM131" s="762"/>
      <c r="AN131" s="762"/>
      <c r="AO131" s="763"/>
      <c r="AP131" s="765"/>
      <c r="AQ131" s="766"/>
      <c r="AR131" s="766"/>
      <c r="AS131" s="766"/>
      <c r="AT131" s="767"/>
      <c r="AU131" s="224"/>
      <c r="AV131" s="224"/>
      <c r="AW131" s="224"/>
      <c r="AX131" s="727" t="s">
        <v>503</v>
      </c>
      <c r="AY131" s="728"/>
      <c r="AZ131" s="728"/>
      <c r="BA131" s="728"/>
      <c r="BB131" s="728"/>
      <c r="BC131" s="728"/>
      <c r="BD131" s="728"/>
      <c r="BE131" s="729"/>
      <c r="BF131" s="730" t="s">
        <v>129</v>
      </c>
      <c r="BG131" s="731"/>
      <c r="BH131" s="731"/>
      <c r="BI131" s="731"/>
      <c r="BJ131" s="731"/>
      <c r="BK131" s="731"/>
      <c r="BL131" s="732"/>
      <c r="BM131" s="730">
        <v>350</v>
      </c>
      <c r="BN131" s="731"/>
      <c r="BO131" s="731"/>
      <c r="BP131" s="731"/>
      <c r="BQ131" s="731"/>
      <c r="BR131" s="731"/>
      <c r="BS131" s="732"/>
      <c r="BT131" s="733"/>
      <c r="BU131" s="734"/>
      <c r="BV131" s="734"/>
      <c r="BW131" s="734"/>
      <c r="BX131" s="734"/>
      <c r="BY131" s="734"/>
      <c r="BZ131" s="735"/>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c r="A132" s="736" t="s">
        <v>504</v>
      </c>
      <c r="B132" s="737"/>
      <c r="C132" s="737"/>
      <c r="D132" s="737"/>
      <c r="E132" s="737"/>
      <c r="F132" s="737"/>
      <c r="G132" s="737"/>
      <c r="H132" s="737"/>
      <c r="I132" s="737"/>
      <c r="J132" s="737"/>
      <c r="K132" s="737"/>
      <c r="L132" s="737"/>
      <c r="M132" s="737"/>
      <c r="N132" s="737"/>
      <c r="O132" s="737"/>
      <c r="P132" s="737"/>
      <c r="Q132" s="737"/>
      <c r="R132" s="737"/>
      <c r="S132" s="737"/>
      <c r="T132" s="737"/>
      <c r="U132" s="737"/>
      <c r="V132" s="740" t="s">
        <v>505</v>
      </c>
      <c r="W132" s="740"/>
      <c r="X132" s="740"/>
      <c r="Y132" s="740"/>
      <c r="Z132" s="741"/>
      <c r="AA132" s="742">
        <v>2.9877220279999999</v>
      </c>
      <c r="AB132" s="743"/>
      <c r="AC132" s="743"/>
      <c r="AD132" s="743"/>
      <c r="AE132" s="744"/>
      <c r="AF132" s="745">
        <v>3.9365879079999999</v>
      </c>
      <c r="AG132" s="743"/>
      <c r="AH132" s="743"/>
      <c r="AI132" s="743"/>
      <c r="AJ132" s="744"/>
      <c r="AK132" s="745">
        <v>5.5709822930000001</v>
      </c>
      <c r="AL132" s="743"/>
      <c r="AM132" s="743"/>
      <c r="AN132" s="743"/>
      <c r="AO132" s="744"/>
      <c r="AP132" s="746"/>
      <c r="AQ132" s="747"/>
      <c r="AR132" s="747"/>
      <c r="AS132" s="747"/>
      <c r="AT132" s="748"/>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c r="A133" s="738"/>
      <c r="B133" s="739"/>
      <c r="C133" s="739"/>
      <c r="D133" s="739"/>
      <c r="E133" s="739"/>
      <c r="F133" s="739"/>
      <c r="G133" s="739"/>
      <c r="H133" s="739"/>
      <c r="I133" s="739"/>
      <c r="J133" s="739"/>
      <c r="K133" s="739"/>
      <c r="L133" s="739"/>
      <c r="M133" s="739"/>
      <c r="N133" s="739"/>
      <c r="O133" s="739"/>
      <c r="P133" s="739"/>
      <c r="Q133" s="739"/>
      <c r="R133" s="739"/>
      <c r="S133" s="739"/>
      <c r="T133" s="739"/>
      <c r="U133" s="739"/>
      <c r="V133" s="719" t="s">
        <v>506</v>
      </c>
      <c r="W133" s="719"/>
      <c r="X133" s="719"/>
      <c r="Y133" s="719"/>
      <c r="Z133" s="720"/>
      <c r="AA133" s="721">
        <v>4</v>
      </c>
      <c r="AB133" s="722"/>
      <c r="AC133" s="722"/>
      <c r="AD133" s="722"/>
      <c r="AE133" s="723"/>
      <c r="AF133" s="721">
        <v>3.7</v>
      </c>
      <c r="AG133" s="722"/>
      <c r="AH133" s="722"/>
      <c r="AI133" s="722"/>
      <c r="AJ133" s="723"/>
      <c r="AK133" s="721">
        <v>4.0999999999999996</v>
      </c>
      <c r="AL133" s="722"/>
      <c r="AM133" s="722"/>
      <c r="AN133" s="722"/>
      <c r="AO133" s="723"/>
      <c r="AP133" s="724"/>
      <c r="AQ133" s="725"/>
      <c r="AR133" s="725"/>
      <c r="AS133" s="725"/>
      <c r="AT133" s="726"/>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g1AadrMKdd1heSSOwcJNvOaLX+0hpFNlMZvIQZYJ/lVjGQ8iOpgokQYdA97MY8kCk8hpyErmVjCdqqnbLr+D9g==" saltValue="XjwjHadhx6N5qgDIeH4UD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zoomScale="70" zoomScaleNormal="85" zoomScaleSheetLayoutView="70" workbookViewId="0"/>
  </sheetViews>
  <sheetFormatPr defaultColWidth="0" defaultRowHeight="13.5" customHeight="1" zeroHeight="1"/>
  <cols>
    <col min="1" max="120" width="2.75" style="251" customWidth="1"/>
    <col min="121" max="121" width="0" style="250" hidden="1" customWidth="1"/>
    <col min="122" max="16384" width="9" style="250" hidden="1"/>
  </cols>
  <sheetData>
    <row r="1" spans="1:120">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row r="3" spans="1:120"/>
    <row r="4" spans="1:120"/>
    <row r="5" spans="1:120"/>
    <row r="6" spans="1:120"/>
    <row r="7" spans="1:120"/>
    <row r="8" spans="1:120"/>
    <row r="9" spans="1:120"/>
    <row r="10" spans="1:120"/>
    <row r="11" spans="1:120"/>
    <row r="12" spans="1:120"/>
    <row r="13" spans="1:120"/>
    <row r="14" spans="1:120"/>
    <row r="15" spans="1:120"/>
    <row r="16" spans="1:120">
      <c r="DP16" s="250"/>
    </row>
    <row r="17" spans="119:120">
      <c r="DP17" s="250"/>
    </row>
    <row r="18" spans="119:120"/>
    <row r="19" spans="119:120"/>
    <row r="20" spans="119:120">
      <c r="DO20" s="250"/>
      <c r="DP20" s="250"/>
    </row>
    <row r="21" spans="119:120">
      <c r="DP21" s="250"/>
    </row>
    <row r="22" spans="119:120"/>
    <row r="23" spans="119:120">
      <c r="DO23" s="250"/>
      <c r="DP23" s="250"/>
    </row>
    <row r="24" spans="119:120">
      <c r="DP24" s="250"/>
    </row>
    <row r="25" spans="119:120">
      <c r="DP25" s="250"/>
    </row>
    <row r="26" spans="119:120">
      <c r="DO26" s="250"/>
      <c r="DP26" s="250"/>
    </row>
    <row r="27" spans="119:120"/>
    <row r="28" spans="119:120">
      <c r="DO28" s="250"/>
      <c r="DP28" s="250"/>
    </row>
    <row r="29" spans="119:120">
      <c r="DP29" s="250"/>
    </row>
    <row r="30" spans="119:120"/>
    <row r="31" spans="119:120">
      <c r="DO31" s="250"/>
      <c r="DP31" s="250"/>
    </row>
    <row r="32" spans="119:120"/>
    <row r="33" spans="98:120">
      <c r="DO33" s="250"/>
      <c r="DP33" s="250"/>
    </row>
    <row r="34" spans="98:120">
      <c r="DM34" s="250"/>
    </row>
    <row r="35" spans="98:120">
      <c r="CT35" s="250"/>
      <c r="CU35" s="250"/>
      <c r="CV35" s="250"/>
      <c r="CY35" s="250"/>
      <c r="CZ35" s="250"/>
      <c r="DA35" s="250"/>
      <c r="DD35" s="250"/>
      <c r="DE35" s="250"/>
      <c r="DF35" s="250"/>
      <c r="DI35" s="250"/>
      <c r="DJ35" s="250"/>
      <c r="DK35" s="250"/>
      <c r="DM35" s="250"/>
      <c r="DN35" s="250"/>
      <c r="DO35" s="250"/>
      <c r="DP35" s="250"/>
    </row>
    <row r="36" spans="98:120"/>
    <row r="37" spans="98:120">
      <c r="CW37" s="250"/>
      <c r="DB37" s="250"/>
      <c r="DG37" s="250"/>
      <c r="DL37" s="250"/>
      <c r="DP37" s="250"/>
    </row>
    <row r="38" spans="98:120">
      <c r="CT38" s="250"/>
      <c r="CU38" s="250"/>
      <c r="CV38" s="250"/>
      <c r="CW38" s="250"/>
      <c r="CY38" s="250"/>
      <c r="CZ38" s="250"/>
      <c r="DA38" s="250"/>
      <c r="DB38" s="250"/>
      <c r="DD38" s="250"/>
      <c r="DE38" s="250"/>
      <c r="DF38" s="250"/>
      <c r="DG38" s="250"/>
      <c r="DI38" s="250"/>
      <c r="DJ38" s="250"/>
      <c r="DK38" s="250"/>
      <c r="DL38" s="250"/>
      <c r="DN38" s="250"/>
      <c r="DO38" s="250"/>
      <c r="DP38" s="250"/>
    </row>
    <row r="39" spans="98:120"/>
    <row r="40" spans="98:120"/>
    <row r="41" spans="98:120"/>
    <row r="42" spans="98:120"/>
    <row r="43" spans="98:120"/>
    <row r="44" spans="98:120"/>
    <row r="45" spans="98:120"/>
    <row r="46" spans="98:120"/>
    <row r="47" spans="98:120"/>
    <row r="48" spans="98:120"/>
    <row r="49" spans="22:120">
      <c r="DN49" s="250"/>
      <c r="DO49" s="250"/>
      <c r="DP49" s="25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0"/>
      <c r="CS63" s="250"/>
      <c r="CX63" s="250"/>
      <c r="DC63" s="250"/>
      <c r="DH63" s="250"/>
    </row>
    <row r="64" spans="22:120">
      <c r="V64" s="250"/>
    </row>
    <row r="65" spans="15:120">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c r="Q66" s="250"/>
      <c r="S66" s="250"/>
      <c r="U66" s="250"/>
      <c r="DM66" s="250"/>
    </row>
    <row r="67" spans="15:120">
      <c r="O67" s="250"/>
      <c r="P67" s="250"/>
      <c r="R67" s="250"/>
      <c r="T67" s="250"/>
      <c r="Y67" s="250"/>
      <c r="CT67" s="250"/>
      <c r="CV67" s="250"/>
      <c r="CW67" s="250"/>
      <c r="CY67" s="250"/>
      <c r="DA67" s="250"/>
      <c r="DB67" s="250"/>
      <c r="DD67" s="250"/>
      <c r="DF67" s="250"/>
      <c r="DG67" s="250"/>
      <c r="DI67" s="250"/>
      <c r="DK67" s="250"/>
      <c r="DL67" s="250"/>
      <c r="DN67" s="250"/>
      <c r="DO67" s="250"/>
      <c r="DP67" s="250"/>
    </row>
    <row r="68" spans="15:120"/>
    <row r="69" spans="15:120"/>
    <row r="70" spans="15:120"/>
    <row r="71" spans="15:120"/>
    <row r="72" spans="15:120">
      <c r="DP72" s="250"/>
    </row>
    <row r="73" spans="15:120">
      <c r="DP73" s="25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0"/>
      <c r="CX96" s="250"/>
      <c r="DC96" s="250"/>
      <c r="DH96" s="250"/>
    </row>
    <row r="97" spans="24:120">
      <c r="CS97" s="250"/>
      <c r="CX97" s="250"/>
      <c r="DC97" s="250"/>
      <c r="DH97" s="250"/>
      <c r="DP97" s="251" t="s">
        <v>507</v>
      </c>
    </row>
    <row r="98" spans="24:120" hidden="1">
      <c r="CS98" s="250"/>
      <c r="CX98" s="250"/>
      <c r="DC98" s="250"/>
      <c r="DH98" s="250"/>
    </row>
    <row r="99" spans="24:120" hidden="1">
      <c r="CS99" s="250"/>
      <c r="CX99" s="250"/>
      <c r="DC99" s="250"/>
      <c r="DH99" s="250"/>
    </row>
    <row r="101" spans="24:120" ht="12" hidden="1" customHeight="1">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c r="CU102" s="250"/>
      <c r="CZ102" s="250"/>
      <c r="DE102" s="250"/>
      <c r="DJ102" s="250"/>
      <c r="DM102" s="250"/>
    </row>
    <row r="103" spans="24:120" hidden="1">
      <c r="CT103" s="250"/>
      <c r="CV103" s="250"/>
      <c r="CW103" s="250"/>
      <c r="CY103" s="250"/>
      <c r="DA103" s="250"/>
      <c r="DB103" s="250"/>
      <c r="DD103" s="250"/>
      <c r="DF103" s="250"/>
      <c r="DG103" s="250"/>
      <c r="DI103" s="250"/>
      <c r="DK103" s="250"/>
      <c r="DL103" s="250"/>
      <c r="DM103" s="250"/>
      <c r="DN103" s="250"/>
      <c r="DO103" s="250"/>
      <c r="DP103" s="250"/>
    </row>
    <row r="104" spans="24:120" hidden="1">
      <c r="CV104" s="250"/>
      <c r="CW104" s="250"/>
      <c r="DA104" s="250"/>
      <c r="DB104" s="250"/>
      <c r="DF104" s="250"/>
      <c r="DG104" s="250"/>
      <c r="DK104" s="250"/>
      <c r="DL104" s="250"/>
      <c r="DN104" s="250"/>
      <c r="DO104" s="250"/>
      <c r="DP104" s="250"/>
    </row>
    <row r="105" spans="24:120" ht="12.75" hidden="1" customHeight="1"/>
  </sheetData>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zoomScale="85" zoomScaleNormal="85" zoomScaleSheetLayoutView="55" workbookViewId="0"/>
  </sheetViews>
  <sheetFormatPr defaultColWidth="0" defaultRowHeight="13.5" customHeight="1" zeroHeight="1"/>
  <cols>
    <col min="1" max="116" width="2.625" style="251" customWidth="1"/>
    <col min="117" max="16384" width="9" style="250" hidden="1"/>
  </cols>
  <sheetData>
    <row r="1" spans="2:116">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row r="3" spans="2:116"/>
    <row r="4" spans="2:116">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row r="7" spans="2:116"/>
    <row r="8" spans="2:116"/>
    <row r="9" spans="2:116"/>
    <row r="10" spans="2:116"/>
    <row r="11" spans="2:116"/>
    <row r="12" spans="2:116"/>
    <row r="13" spans="2:116"/>
    <row r="14" spans="2:116"/>
    <row r="15" spans="2:116"/>
    <row r="16" spans="2:116"/>
    <row r="17" spans="9:116"/>
    <row r="18" spans="9:116">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row r="20" spans="9:116"/>
    <row r="21" spans="9:116">
      <c r="DL21" s="250"/>
    </row>
    <row r="22" spans="9:116">
      <c r="DI22" s="250"/>
      <c r="DJ22" s="250"/>
      <c r="DK22" s="250"/>
      <c r="DL22" s="250"/>
    </row>
    <row r="23" spans="9:116">
      <c r="CY23" s="250"/>
      <c r="CZ23" s="250"/>
      <c r="DA23" s="250"/>
      <c r="DB23" s="250"/>
      <c r="DC23" s="250"/>
      <c r="DD23" s="250"/>
      <c r="DE23" s="250"/>
      <c r="DF23" s="250"/>
      <c r="DG23" s="250"/>
      <c r="DH23" s="250"/>
      <c r="DI23" s="250"/>
      <c r="DJ23" s="250"/>
      <c r="DK23" s="250"/>
      <c r="DL23" s="250"/>
    </row>
    <row r="24" spans="9:116"/>
    <row r="25" spans="9:116"/>
    <row r="26" spans="9:116"/>
    <row r="27" spans="9:116"/>
    <row r="28" spans="9:116"/>
    <row r="29" spans="9:116"/>
    <row r="30" spans="9:116"/>
    <row r="31" spans="9:116"/>
    <row r="32" spans="9:116"/>
    <row r="33" spans="15:116"/>
    <row r="34" spans="15:116"/>
    <row r="35" spans="15:116">
      <c r="CZ35" s="250"/>
      <c r="DA35" s="250"/>
      <c r="DB35" s="250"/>
      <c r="DC35" s="250"/>
      <c r="DD35" s="250"/>
      <c r="DE35" s="250"/>
      <c r="DF35" s="250"/>
      <c r="DG35" s="250"/>
      <c r="DH35" s="250"/>
      <c r="DI35" s="250"/>
      <c r="DJ35" s="250"/>
      <c r="DK35" s="250"/>
      <c r="DL35" s="250"/>
    </row>
    <row r="36" spans="15:116"/>
    <row r="37" spans="15:116">
      <c r="DL37" s="250"/>
    </row>
    <row r="38" spans="15:116">
      <c r="DI38" s="250"/>
      <c r="DJ38" s="250"/>
      <c r="DK38" s="250"/>
      <c r="DL38" s="250"/>
    </row>
    <row r="39" spans="15:116"/>
    <row r="40" spans="15:116"/>
    <row r="41" spans="15:116"/>
    <row r="42" spans="15:116"/>
    <row r="43" spans="15:116">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c r="DL44" s="250"/>
    </row>
    <row r="45" spans="15:116"/>
    <row r="46" spans="15:116">
      <c r="DA46" s="250"/>
      <c r="DB46" s="250"/>
      <c r="DC46" s="250"/>
      <c r="DD46" s="250"/>
      <c r="DE46" s="250"/>
      <c r="DF46" s="250"/>
      <c r="DG46" s="250"/>
      <c r="DH46" s="250"/>
      <c r="DI46" s="250"/>
      <c r="DJ46" s="250"/>
      <c r="DK46" s="250"/>
      <c r="DL46" s="250"/>
    </row>
    <row r="47" spans="15:116"/>
    <row r="48" spans="15:116"/>
    <row r="49" spans="104:116"/>
    <row r="50" spans="104:116">
      <c r="CZ50" s="250"/>
      <c r="DA50" s="250"/>
      <c r="DB50" s="250"/>
      <c r="DC50" s="250"/>
      <c r="DD50" s="250"/>
      <c r="DE50" s="250"/>
      <c r="DF50" s="250"/>
      <c r="DG50" s="250"/>
      <c r="DH50" s="250"/>
      <c r="DI50" s="250"/>
      <c r="DJ50" s="250"/>
      <c r="DK50" s="250"/>
      <c r="DL50" s="250"/>
    </row>
    <row r="51" spans="104:116"/>
    <row r="52" spans="104:116"/>
    <row r="53" spans="104:116">
      <c r="DL53" s="25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0"/>
      <c r="DD67" s="250"/>
      <c r="DE67" s="250"/>
      <c r="DF67" s="250"/>
      <c r="DG67" s="250"/>
      <c r="DH67" s="250"/>
      <c r="DI67" s="250"/>
      <c r="DJ67" s="250"/>
      <c r="DK67" s="250"/>
      <c r="DL67" s="25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MwwedVXLz2BiX9xOP3CA95/LlNydZZ7cMcOu2exd2GlUWHurHVY59OJ0PC4knsv2kL8BbPrudQLeTiMXuSp7sw==" saltValue="EroEaRlFx846GpQj7Qx9cg=="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3"/>
  <sheetViews>
    <sheetView showGridLines="0" view="pageBreakPreview" zoomScale="85" zoomScaleSheetLayoutView="85" workbookViewId="0"/>
  </sheetViews>
  <sheetFormatPr defaultColWidth="0" defaultRowHeight="13.5" customHeight="1" zeroHeight="1"/>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c r="AS1" s="253"/>
      <c r="AT1" s="253"/>
    </row>
    <row r="2" spans="1:46">
      <c r="AS2" s="253"/>
      <c r="AT2" s="253"/>
    </row>
    <row r="3" spans="1:46">
      <c r="AS3" s="253"/>
      <c r="AT3" s="253"/>
    </row>
    <row r="4" spans="1:46">
      <c r="AS4" s="253"/>
      <c r="AT4" s="253"/>
    </row>
    <row r="5" spans="1:46" ht="17.25">
      <c r="A5" s="254" t="s">
        <v>508</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509</v>
      </c>
      <c r="AL6" s="258"/>
      <c r="AM6" s="258"/>
      <c r="AN6" s="258"/>
      <c r="AO6" s="253"/>
      <c r="AP6" s="253"/>
      <c r="AQ6" s="253"/>
      <c r="AR6" s="253"/>
    </row>
    <row r="7" spans="1:46" ht="13.5" customHeight="1">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18" t="s">
        <v>510</v>
      </c>
      <c r="AP7" s="263"/>
      <c r="AQ7" s="264" t="s">
        <v>511</v>
      </c>
      <c r="AR7" s="265"/>
    </row>
    <row r="8" spans="1:46">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19"/>
      <c r="AP8" s="269" t="s">
        <v>512</v>
      </c>
      <c r="AQ8" s="270" t="s">
        <v>513</v>
      </c>
      <c r="AR8" s="271" t="s">
        <v>514</v>
      </c>
    </row>
    <row r="9" spans="1:46">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30" t="s">
        <v>515</v>
      </c>
      <c r="AL9" s="1131"/>
      <c r="AM9" s="1131"/>
      <c r="AN9" s="1132"/>
      <c r="AO9" s="272">
        <v>6291129</v>
      </c>
      <c r="AP9" s="272">
        <v>88052</v>
      </c>
      <c r="AQ9" s="273">
        <v>85700</v>
      </c>
      <c r="AR9" s="274">
        <v>2.7</v>
      </c>
    </row>
    <row r="10" spans="1:46" ht="13.5" customHeight="1">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30" t="s">
        <v>516</v>
      </c>
      <c r="AL10" s="1131"/>
      <c r="AM10" s="1131"/>
      <c r="AN10" s="1132"/>
      <c r="AO10" s="275">
        <v>990108</v>
      </c>
      <c r="AP10" s="275">
        <v>13858</v>
      </c>
      <c r="AQ10" s="276">
        <v>7424</v>
      </c>
      <c r="AR10" s="277">
        <v>86.7</v>
      </c>
    </row>
    <row r="11" spans="1:46" ht="13.5" customHeight="1">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30" t="s">
        <v>517</v>
      </c>
      <c r="AL11" s="1131"/>
      <c r="AM11" s="1131"/>
      <c r="AN11" s="1132"/>
      <c r="AO11" s="275">
        <v>188535</v>
      </c>
      <c r="AP11" s="275">
        <v>2639</v>
      </c>
      <c r="AQ11" s="276">
        <v>1613</v>
      </c>
      <c r="AR11" s="277">
        <v>63.6</v>
      </c>
    </row>
    <row r="12" spans="1:46" ht="13.5" customHeight="1">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30" t="s">
        <v>518</v>
      </c>
      <c r="AL12" s="1131"/>
      <c r="AM12" s="1131"/>
      <c r="AN12" s="1132"/>
      <c r="AO12" s="275" t="s">
        <v>519</v>
      </c>
      <c r="AP12" s="275" t="s">
        <v>519</v>
      </c>
      <c r="AQ12" s="276">
        <v>12</v>
      </c>
      <c r="AR12" s="277" t="s">
        <v>519</v>
      </c>
    </row>
    <row r="13" spans="1:46" ht="13.5" customHeight="1">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30" t="s">
        <v>520</v>
      </c>
      <c r="AL13" s="1131"/>
      <c r="AM13" s="1131"/>
      <c r="AN13" s="1132"/>
      <c r="AO13" s="275">
        <v>297873</v>
      </c>
      <c r="AP13" s="275">
        <v>4169</v>
      </c>
      <c r="AQ13" s="276">
        <v>3153</v>
      </c>
      <c r="AR13" s="277">
        <v>32.200000000000003</v>
      </c>
    </row>
    <row r="14" spans="1:46" ht="13.5" customHeight="1">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30" t="s">
        <v>521</v>
      </c>
      <c r="AL14" s="1131"/>
      <c r="AM14" s="1131"/>
      <c r="AN14" s="1132"/>
      <c r="AO14" s="275">
        <v>243866</v>
      </c>
      <c r="AP14" s="275">
        <v>3413</v>
      </c>
      <c r="AQ14" s="276">
        <v>1845</v>
      </c>
      <c r="AR14" s="277">
        <v>85</v>
      </c>
    </row>
    <row r="15" spans="1:46" ht="13.5" customHeight="1">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33" t="s">
        <v>522</v>
      </c>
      <c r="AL15" s="1134"/>
      <c r="AM15" s="1134"/>
      <c r="AN15" s="1135"/>
      <c r="AO15" s="275">
        <v>-472496</v>
      </c>
      <c r="AP15" s="275">
        <v>-6613</v>
      </c>
      <c r="AQ15" s="276">
        <v>-6635</v>
      </c>
      <c r="AR15" s="277">
        <v>-0.3</v>
      </c>
    </row>
    <row r="16" spans="1:46">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33" t="s">
        <v>187</v>
      </c>
      <c r="AL16" s="1134"/>
      <c r="AM16" s="1134"/>
      <c r="AN16" s="1135"/>
      <c r="AO16" s="275">
        <v>7539015</v>
      </c>
      <c r="AP16" s="275">
        <v>105518</v>
      </c>
      <c r="AQ16" s="276">
        <v>93111</v>
      </c>
      <c r="AR16" s="277">
        <v>13.3</v>
      </c>
    </row>
    <row r="17" spans="1:46">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523</v>
      </c>
      <c r="AL19" s="253"/>
      <c r="AM19" s="253"/>
      <c r="AN19" s="253"/>
      <c r="AO19" s="253"/>
      <c r="AP19" s="253"/>
      <c r="AQ19" s="253"/>
      <c r="AR19" s="253"/>
    </row>
    <row r="20" spans="1:46">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524</v>
      </c>
      <c r="AP20" s="284" t="s">
        <v>525</v>
      </c>
      <c r="AQ20" s="285" t="s">
        <v>526</v>
      </c>
      <c r="AR20" s="286"/>
    </row>
    <row r="21" spans="1:46" s="292" customFormat="1">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36" t="s">
        <v>527</v>
      </c>
      <c r="AL21" s="1137"/>
      <c r="AM21" s="1137"/>
      <c r="AN21" s="1138"/>
      <c r="AO21" s="288">
        <v>7.85</v>
      </c>
      <c r="AP21" s="289">
        <v>8.58</v>
      </c>
      <c r="AQ21" s="290">
        <v>-0.73</v>
      </c>
      <c r="AR21" s="258"/>
      <c r="AS21" s="291"/>
      <c r="AT21" s="287"/>
    </row>
    <row r="22" spans="1:46" s="292" customFormat="1">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36" t="s">
        <v>528</v>
      </c>
      <c r="AL22" s="1137"/>
      <c r="AM22" s="1137"/>
      <c r="AN22" s="1138"/>
      <c r="AO22" s="293">
        <v>94.6</v>
      </c>
      <c r="AP22" s="294">
        <v>97.7</v>
      </c>
      <c r="AQ22" s="295">
        <v>-3.1</v>
      </c>
      <c r="AR22" s="279"/>
      <c r="AS22" s="291"/>
      <c r="AT22" s="287"/>
    </row>
    <row r="23" spans="1:46" s="292" customFormat="1">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c r="A26" s="1129" t="s">
        <v>529</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58"/>
    </row>
    <row r="27" spans="1:46">
      <c r="A27" s="300"/>
      <c r="AO27" s="253"/>
      <c r="AP27" s="253"/>
      <c r="AQ27" s="253"/>
      <c r="AR27" s="253"/>
      <c r="AS27" s="253"/>
      <c r="AT27" s="253"/>
    </row>
    <row r="28" spans="1:46" ht="17.25">
      <c r="A28" s="254" t="s">
        <v>530</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531</v>
      </c>
      <c r="AL29" s="258"/>
      <c r="AM29" s="258"/>
      <c r="AN29" s="258"/>
      <c r="AO29" s="253"/>
      <c r="AP29" s="253"/>
      <c r="AQ29" s="253"/>
      <c r="AR29" s="253"/>
      <c r="AS29" s="302"/>
    </row>
    <row r="30" spans="1:46" ht="13.5" customHeight="1">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18" t="s">
        <v>510</v>
      </c>
      <c r="AP30" s="263"/>
      <c r="AQ30" s="264" t="s">
        <v>511</v>
      </c>
      <c r="AR30" s="265"/>
    </row>
    <row r="31" spans="1:46">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19"/>
      <c r="AP31" s="269" t="s">
        <v>512</v>
      </c>
      <c r="AQ31" s="270" t="s">
        <v>513</v>
      </c>
      <c r="AR31" s="271" t="s">
        <v>514</v>
      </c>
    </row>
    <row r="32" spans="1:46" ht="27" customHeight="1">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20" t="s">
        <v>532</v>
      </c>
      <c r="AL32" s="1121"/>
      <c r="AM32" s="1121"/>
      <c r="AN32" s="1122"/>
      <c r="AO32" s="303">
        <v>5628919</v>
      </c>
      <c r="AP32" s="303">
        <v>78783</v>
      </c>
      <c r="AQ32" s="304">
        <v>61596</v>
      </c>
      <c r="AR32" s="305">
        <v>27.9</v>
      </c>
    </row>
    <row r="33" spans="1:46" ht="13.5" customHeight="1">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20" t="s">
        <v>533</v>
      </c>
      <c r="AL33" s="1121"/>
      <c r="AM33" s="1121"/>
      <c r="AN33" s="1122"/>
      <c r="AO33" s="303" t="s">
        <v>519</v>
      </c>
      <c r="AP33" s="303" t="s">
        <v>519</v>
      </c>
      <c r="AQ33" s="304" t="s">
        <v>519</v>
      </c>
      <c r="AR33" s="305" t="s">
        <v>519</v>
      </c>
    </row>
    <row r="34" spans="1:46" ht="27" customHeight="1">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20" t="s">
        <v>534</v>
      </c>
      <c r="AL34" s="1121"/>
      <c r="AM34" s="1121"/>
      <c r="AN34" s="1122"/>
      <c r="AO34" s="303" t="s">
        <v>519</v>
      </c>
      <c r="AP34" s="303" t="s">
        <v>519</v>
      </c>
      <c r="AQ34" s="304">
        <v>3</v>
      </c>
      <c r="AR34" s="305" t="s">
        <v>519</v>
      </c>
    </row>
    <row r="35" spans="1:46" ht="27" customHeight="1">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20" t="s">
        <v>535</v>
      </c>
      <c r="AL35" s="1121"/>
      <c r="AM35" s="1121"/>
      <c r="AN35" s="1122"/>
      <c r="AO35" s="303">
        <v>1424839</v>
      </c>
      <c r="AP35" s="303">
        <v>19942</v>
      </c>
      <c r="AQ35" s="304">
        <v>14651</v>
      </c>
      <c r="AR35" s="305">
        <v>36.1</v>
      </c>
    </row>
    <row r="36" spans="1:46" ht="27" customHeight="1">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20" t="s">
        <v>536</v>
      </c>
      <c r="AL36" s="1121"/>
      <c r="AM36" s="1121"/>
      <c r="AN36" s="1122"/>
      <c r="AO36" s="303">
        <v>113207</v>
      </c>
      <c r="AP36" s="303">
        <v>1584</v>
      </c>
      <c r="AQ36" s="304">
        <v>1794</v>
      </c>
      <c r="AR36" s="305">
        <v>-11.7</v>
      </c>
    </row>
    <row r="37" spans="1:46" ht="13.5" customHeight="1">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20" t="s">
        <v>537</v>
      </c>
      <c r="AL37" s="1121"/>
      <c r="AM37" s="1121"/>
      <c r="AN37" s="1122"/>
      <c r="AO37" s="303" t="s">
        <v>519</v>
      </c>
      <c r="AP37" s="303" t="s">
        <v>519</v>
      </c>
      <c r="AQ37" s="304">
        <v>505</v>
      </c>
      <c r="AR37" s="305" t="s">
        <v>519</v>
      </c>
    </row>
    <row r="38" spans="1:46" ht="27" customHeight="1">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23" t="s">
        <v>538</v>
      </c>
      <c r="AL38" s="1124"/>
      <c r="AM38" s="1124"/>
      <c r="AN38" s="1125"/>
      <c r="AO38" s="306" t="s">
        <v>519</v>
      </c>
      <c r="AP38" s="306" t="s">
        <v>519</v>
      </c>
      <c r="AQ38" s="307">
        <v>1</v>
      </c>
      <c r="AR38" s="295" t="s">
        <v>519</v>
      </c>
      <c r="AS38" s="302"/>
    </row>
    <row r="39" spans="1:46">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23" t="s">
        <v>539</v>
      </c>
      <c r="AL39" s="1124"/>
      <c r="AM39" s="1124"/>
      <c r="AN39" s="1125"/>
      <c r="AO39" s="303">
        <v>-95209</v>
      </c>
      <c r="AP39" s="303">
        <v>-1333</v>
      </c>
      <c r="AQ39" s="304">
        <v>-3020</v>
      </c>
      <c r="AR39" s="305">
        <v>-55.9</v>
      </c>
      <c r="AS39" s="302"/>
    </row>
    <row r="40" spans="1:46" ht="27" customHeight="1">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20" t="s">
        <v>540</v>
      </c>
      <c r="AL40" s="1121"/>
      <c r="AM40" s="1121"/>
      <c r="AN40" s="1122"/>
      <c r="AO40" s="303">
        <v>-5899263</v>
      </c>
      <c r="AP40" s="303">
        <v>-82567</v>
      </c>
      <c r="AQ40" s="304">
        <v>-54563</v>
      </c>
      <c r="AR40" s="305">
        <v>51.3</v>
      </c>
      <c r="AS40" s="302"/>
    </row>
    <row r="41" spans="1:46">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26" t="s">
        <v>297</v>
      </c>
      <c r="AL41" s="1127"/>
      <c r="AM41" s="1127"/>
      <c r="AN41" s="1128"/>
      <c r="AO41" s="303">
        <v>1172493</v>
      </c>
      <c r="AP41" s="303">
        <v>16410</v>
      </c>
      <c r="AQ41" s="304">
        <v>20967</v>
      </c>
      <c r="AR41" s="305">
        <v>-21.7</v>
      </c>
      <c r="AS41" s="302"/>
    </row>
    <row r="42" spans="1:46">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541</v>
      </c>
      <c r="AL42" s="253"/>
      <c r="AM42" s="253"/>
      <c r="AN42" s="253"/>
      <c r="AO42" s="253"/>
      <c r="AP42" s="253"/>
      <c r="AQ42" s="279"/>
      <c r="AR42" s="279"/>
      <c r="AS42" s="302"/>
    </row>
    <row r="43" spans="1:46">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c r="A47" s="312" t="s">
        <v>542</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543</v>
      </c>
      <c r="AL48" s="313"/>
      <c r="AM48" s="313"/>
      <c r="AN48" s="313"/>
      <c r="AO48" s="313"/>
      <c r="AP48" s="313"/>
      <c r="AQ48" s="314"/>
      <c r="AR48" s="313"/>
    </row>
    <row r="49" spans="1:44" ht="13.5" customHeight="1">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13" t="s">
        <v>510</v>
      </c>
      <c r="AN49" s="1115" t="s">
        <v>544</v>
      </c>
      <c r="AO49" s="1116"/>
      <c r="AP49" s="1116"/>
      <c r="AQ49" s="1116"/>
      <c r="AR49" s="1117"/>
    </row>
    <row r="50" spans="1:44">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14"/>
      <c r="AN50" s="319" t="s">
        <v>545</v>
      </c>
      <c r="AO50" s="320" t="s">
        <v>546</v>
      </c>
      <c r="AP50" s="321" t="s">
        <v>547</v>
      </c>
      <c r="AQ50" s="322" t="s">
        <v>548</v>
      </c>
      <c r="AR50" s="323" t="s">
        <v>549</v>
      </c>
    </row>
    <row r="51" spans="1:44">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550</v>
      </c>
      <c r="AL51" s="316"/>
      <c r="AM51" s="324">
        <v>5040711</v>
      </c>
      <c r="AN51" s="325">
        <v>65185</v>
      </c>
      <c r="AO51" s="326">
        <v>3</v>
      </c>
      <c r="AP51" s="327">
        <v>70615</v>
      </c>
      <c r="AQ51" s="328">
        <v>4.9000000000000004</v>
      </c>
      <c r="AR51" s="329">
        <v>-1.9</v>
      </c>
    </row>
    <row r="52" spans="1:44">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551</v>
      </c>
      <c r="AM52" s="332">
        <v>2718039</v>
      </c>
      <c r="AN52" s="333">
        <v>35149</v>
      </c>
      <c r="AO52" s="334">
        <v>43.9</v>
      </c>
      <c r="AP52" s="335">
        <v>37382</v>
      </c>
      <c r="AQ52" s="336">
        <v>-1.9</v>
      </c>
      <c r="AR52" s="337">
        <v>45.8</v>
      </c>
    </row>
    <row r="53" spans="1:44">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552</v>
      </c>
      <c r="AL53" s="316"/>
      <c r="AM53" s="324">
        <v>6289011</v>
      </c>
      <c r="AN53" s="325">
        <v>82939</v>
      </c>
      <c r="AO53" s="326">
        <v>27.2</v>
      </c>
      <c r="AP53" s="327">
        <v>69185</v>
      </c>
      <c r="AQ53" s="328">
        <v>-2</v>
      </c>
      <c r="AR53" s="329">
        <v>29.2</v>
      </c>
    </row>
    <row r="54" spans="1:44">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551</v>
      </c>
      <c r="AM54" s="332">
        <v>2715754</v>
      </c>
      <c r="AN54" s="333">
        <v>35815</v>
      </c>
      <c r="AO54" s="334">
        <v>1.9</v>
      </c>
      <c r="AP54" s="335">
        <v>38519</v>
      </c>
      <c r="AQ54" s="336">
        <v>3</v>
      </c>
      <c r="AR54" s="337">
        <v>-1.1000000000000001</v>
      </c>
    </row>
    <row r="55" spans="1:44">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553</v>
      </c>
      <c r="AL55" s="316"/>
      <c r="AM55" s="324">
        <v>5755597</v>
      </c>
      <c r="AN55" s="325">
        <v>77237</v>
      </c>
      <c r="AO55" s="326">
        <v>-6.9</v>
      </c>
      <c r="AP55" s="327">
        <v>70166</v>
      </c>
      <c r="AQ55" s="328">
        <v>1.4</v>
      </c>
      <c r="AR55" s="329">
        <v>-8.3000000000000007</v>
      </c>
    </row>
    <row r="56" spans="1:44">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551</v>
      </c>
      <c r="AM56" s="332">
        <v>2390785</v>
      </c>
      <c r="AN56" s="333">
        <v>32083</v>
      </c>
      <c r="AO56" s="334">
        <v>-10.4</v>
      </c>
      <c r="AP56" s="335">
        <v>36115</v>
      </c>
      <c r="AQ56" s="336">
        <v>-6.2</v>
      </c>
      <c r="AR56" s="337">
        <v>-4.2</v>
      </c>
    </row>
    <row r="57" spans="1:44">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554</v>
      </c>
      <c r="AL57" s="316"/>
      <c r="AM57" s="324">
        <v>4861997</v>
      </c>
      <c r="AN57" s="325">
        <v>66542</v>
      </c>
      <c r="AO57" s="326">
        <v>-13.8</v>
      </c>
      <c r="AP57" s="327">
        <v>70329</v>
      </c>
      <c r="AQ57" s="328">
        <v>0.2</v>
      </c>
      <c r="AR57" s="329">
        <v>-14</v>
      </c>
    </row>
    <row r="58" spans="1:44">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551</v>
      </c>
      <c r="AM58" s="332">
        <v>3116074</v>
      </c>
      <c r="AN58" s="333">
        <v>42647</v>
      </c>
      <c r="AO58" s="334">
        <v>32.9</v>
      </c>
      <c r="AP58" s="335">
        <v>39403</v>
      </c>
      <c r="AQ58" s="336">
        <v>9.1</v>
      </c>
      <c r="AR58" s="337">
        <v>23.8</v>
      </c>
    </row>
    <row r="59" spans="1:44">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555</v>
      </c>
      <c r="AL59" s="316"/>
      <c r="AM59" s="324">
        <v>5626474</v>
      </c>
      <c r="AN59" s="325">
        <v>78749</v>
      </c>
      <c r="AO59" s="326">
        <v>18.3</v>
      </c>
      <c r="AP59" s="327">
        <v>71871</v>
      </c>
      <c r="AQ59" s="328">
        <v>2.2000000000000002</v>
      </c>
      <c r="AR59" s="329">
        <v>16.100000000000001</v>
      </c>
    </row>
    <row r="60" spans="1:44">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551</v>
      </c>
      <c r="AM60" s="332">
        <v>3392948</v>
      </c>
      <c r="AN60" s="333">
        <v>47488</v>
      </c>
      <c r="AO60" s="334">
        <v>11.4</v>
      </c>
      <c r="AP60" s="335">
        <v>38232</v>
      </c>
      <c r="AQ60" s="336">
        <v>-3</v>
      </c>
      <c r="AR60" s="337">
        <v>14.4</v>
      </c>
    </row>
    <row r="61" spans="1:44">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556</v>
      </c>
      <c r="AL61" s="338"/>
      <c r="AM61" s="339">
        <v>5514758</v>
      </c>
      <c r="AN61" s="340">
        <v>74130</v>
      </c>
      <c r="AO61" s="341">
        <v>5.6</v>
      </c>
      <c r="AP61" s="342">
        <v>70433</v>
      </c>
      <c r="AQ61" s="343">
        <v>1.3</v>
      </c>
      <c r="AR61" s="329">
        <v>4.3</v>
      </c>
    </row>
    <row r="62" spans="1:44">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551</v>
      </c>
      <c r="AM62" s="332">
        <v>2866720</v>
      </c>
      <c r="AN62" s="333">
        <v>38636</v>
      </c>
      <c r="AO62" s="334">
        <v>15.9</v>
      </c>
      <c r="AP62" s="335">
        <v>37930</v>
      </c>
      <c r="AQ62" s="336">
        <v>0.2</v>
      </c>
      <c r="AR62" s="337">
        <v>15.7</v>
      </c>
    </row>
    <row r="63" spans="1:44">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c r="AK67" s="253"/>
      <c r="AL67" s="253"/>
      <c r="AM67" s="253"/>
      <c r="AN67" s="253"/>
      <c r="AO67" s="253"/>
      <c r="AP67" s="253"/>
      <c r="AQ67" s="253"/>
      <c r="AR67" s="253"/>
      <c r="AS67" s="253"/>
      <c r="AT67" s="253"/>
    </row>
    <row r="68" spans="1:46" ht="13.5" hidden="1" customHeight="1">
      <c r="AK68" s="253"/>
      <c r="AL68" s="253"/>
      <c r="AM68" s="253"/>
      <c r="AN68" s="253"/>
      <c r="AO68" s="253"/>
      <c r="AP68" s="253"/>
      <c r="AQ68" s="253"/>
      <c r="AR68" s="253"/>
    </row>
    <row r="69" spans="1:46" ht="13.5" hidden="1" customHeight="1">
      <c r="AK69" s="253"/>
      <c r="AL69" s="253"/>
      <c r="AM69" s="253"/>
      <c r="AN69" s="253"/>
      <c r="AO69" s="253"/>
      <c r="AP69" s="253"/>
      <c r="AQ69" s="253"/>
      <c r="AR69" s="253"/>
    </row>
    <row r="70" spans="1:46" hidden="1">
      <c r="AK70" s="253"/>
      <c r="AL70" s="253"/>
      <c r="AM70" s="253"/>
      <c r="AN70" s="253"/>
      <c r="AO70" s="253"/>
      <c r="AP70" s="253"/>
      <c r="AQ70" s="253"/>
      <c r="AR70" s="253"/>
    </row>
    <row r="71" spans="1:46" hidden="1">
      <c r="AK71" s="253"/>
      <c r="AL71" s="253"/>
      <c r="AM71" s="253"/>
      <c r="AN71" s="253"/>
      <c r="AO71" s="253"/>
      <c r="AP71" s="253"/>
      <c r="AQ71" s="253"/>
      <c r="AR71" s="253"/>
    </row>
    <row r="72" spans="1:46" hidden="1">
      <c r="AK72" s="253"/>
      <c r="AL72" s="253"/>
      <c r="AM72" s="253"/>
      <c r="AN72" s="253"/>
      <c r="AO72" s="253"/>
      <c r="AP72" s="253"/>
      <c r="AQ72" s="253"/>
      <c r="AR72" s="253"/>
    </row>
    <row r="73" spans="1:46" hidden="1">
      <c r="AK73" s="253"/>
      <c r="AL73" s="253"/>
      <c r="AM73" s="253"/>
      <c r="AN73" s="253"/>
      <c r="AO73" s="253"/>
      <c r="AP73" s="253"/>
      <c r="AQ73" s="253"/>
      <c r="AR73" s="253"/>
    </row>
  </sheetData>
  <sheetProtection algorithmName="SHA-512" hashValue="F7VKUq4ibN4brpAtfqpmd4+F9nZSfJ/Go8/MmWUm5otUaSuKg8jvGs7MOWM0jOZ6oHbqY9LMps6YI+o497WFZA==" saltValue="XvMHPUV1y4i/s4V5tkD9p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251" customWidth="1"/>
    <col min="126" max="16384" width="9" style="250" hidden="1"/>
  </cols>
  <sheetData>
    <row r="1" spans="2:125" ht="13.5" customHeight="1">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c r="B2" s="250"/>
      <c r="DG2" s="250"/>
    </row>
    <row r="3" spans="2:12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row r="5" spans="2:125"/>
    <row r="6" spans="2:125"/>
    <row r="7" spans="2:125"/>
    <row r="8" spans="2:125"/>
    <row r="9" spans="2:125">
      <c r="DU9" s="250"/>
    </row>
    <row r="10" spans="2:125"/>
    <row r="11" spans="2:125"/>
    <row r="12" spans="2:125"/>
    <row r="13" spans="2:125"/>
    <row r="14" spans="2:125"/>
    <row r="15" spans="2:125"/>
    <row r="16" spans="2:125"/>
    <row r="17" spans="125:125">
      <c r="DU17" s="250"/>
    </row>
    <row r="18" spans="125:125"/>
    <row r="19" spans="125:125"/>
    <row r="20" spans="125:125">
      <c r="DU20" s="250"/>
    </row>
    <row r="21" spans="125:125">
      <c r="DU21" s="250"/>
    </row>
    <row r="22" spans="125:125"/>
    <row r="23" spans="125:125"/>
    <row r="24" spans="125:125"/>
    <row r="25" spans="125:125"/>
    <row r="26" spans="125:125"/>
    <row r="27" spans="125:125"/>
    <row r="28" spans="125:125">
      <c r="DU28" s="250"/>
    </row>
    <row r="29" spans="125:125"/>
    <row r="30" spans="125:125"/>
    <row r="31" spans="125:125"/>
    <row r="32" spans="125:125"/>
    <row r="33" spans="2:125">
      <c r="B33" s="250"/>
      <c r="G33" s="250"/>
      <c r="I33" s="250"/>
    </row>
    <row r="34" spans="2:125">
      <c r="C34" s="250"/>
      <c r="P34" s="250"/>
      <c r="DE34" s="250"/>
      <c r="DH34" s="250"/>
    </row>
    <row r="35" spans="2:125">
      <c r="D35" s="250"/>
      <c r="E35" s="250"/>
      <c r="DG35" s="250"/>
      <c r="DJ35" s="250"/>
      <c r="DP35" s="250"/>
      <c r="DQ35" s="250"/>
      <c r="DR35" s="250"/>
      <c r="DS35" s="250"/>
      <c r="DT35" s="250"/>
      <c r="DU35" s="250"/>
    </row>
    <row r="36" spans="2:12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c r="DU37" s="250"/>
    </row>
    <row r="38" spans="2:125">
      <c r="DT38" s="250"/>
      <c r="DU38" s="250"/>
    </row>
    <row r="39" spans="2:125"/>
    <row r="40" spans="2:125">
      <c r="DH40" s="250"/>
    </row>
    <row r="41" spans="2:125">
      <c r="DE41" s="250"/>
    </row>
    <row r="42" spans="2:125">
      <c r="DG42" s="250"/>
      <c r="DJ42" s="250"/>
    </row>
    <row r="43" spans="2:12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c r="DU44" s="250"/>
    </row>
    <row r="45" spans="2:125"/>
    <row r="46" spans="2:125"/>
    <row r="47" spans="2:125"/>
    <row r="48" spans="2:125">
      <c r="DT48" s="250"/>
      <c r="DU48" s="250"/>
    </row>
    <row r="49" spans="120:125">
      <c r="DU49" s="250"/>
    </row>
    <row r="50" spans="120:125">
      <c r="DU50" s="250"/>
    </row>
    <row r="51" spans="120:125">
      <c r="DP51" s="250"/>
      <c r="DQ51" s="250"/>
      <c r="DR51" s="250"/>
      <c r="DS51" s="250"/>
      <c r="DT51" s="250"/>
      <c r="DU51" s="250"/>
    </row>
    <row r="52" spans="120:125"/>
    <row r="53" spans="120:125"/>
    <row r="54" spans="120:125">
      <c r="DU54" s="250"/>
    </row>
    <row r="55" spans="120:125"/>
    <row r="56" spans="120:125"/>
    <row r="57" spans="120:125"/>
    <row r="58" spans="120:125">
      <c r="DU58" s="250"/>
    </row>
    <row r="59" spans="120:125"/>
    <row r="60" spans="120:125"/>
    <row r="61" spans="120:125"/>
    <row r="62" spans="120:125"/>
    <row r="63" spans="120:125">
      <c r="DU63" s="250"/>
    </row>
    <row r="64" spans="120:125">
      <c r="DT64" s="250"/>
      <c r="DU64" s="250"/>
    </row>
    <row r="65" spans="123:125"/>
    <row r="66" spans="123:125"/>
    <row r="67" spans="123:125"/>
    <row r="68" spans="123:125"/>
    <row r="69" spans="123:125">
      <c r="DS69" s="250"/>
      <c r="DT69" s="250"/>
      <c r="DU69" s="250"/>
    </row>
    <row r="70" spans="123:125"/>
    <row r="71" spans="123:125"/>
    <row r="72" spans="123:125"/>
    <row r="73" spans="123:125"/>
    <row r="74" spans="123:125"/>
    <row r="75" spans="123:125"/>
    <row r="76" spans="123:125"/>
    <row r="77" spans="123:125"/>
    <row r="78" spans="123:125"/>
    <row r="79" spans="123:125"/>
    <row r="80" spans="123:125"/>
    <row r="81" spans="116:125"/>
    <row r="82" spans="116:125">
      <c r="DL82" s="250"/>
    </row>
    <row r="83" spans="116:125">
      <c r="DM83" s="250"/>
      <c r="DN83" s="250"/>
      <c r="DO83" s="250"/>
      <c r="DP83" s="250"/>
      <c r="DQ83" s="250"/>
      <c r="DR83" s="250"/>
      <c r="DS83" s="250"/>
      <c r="DT83" s="250"/>
      <c r="DU83" s="250"/>
    </row>
    <row r="84" spans="116:125"/>
    <row r="85" spans="116:125"/>
    <row r="86" spans="116:125"/>
    <row r="87" spans="116:125"/>
    <row r="88" spans="116:125">
      <c r="DU88" s="250"/>
    </row>
    <row r="89" spans="116:125"/>
    <row r="90" spans="116:125"/>
    <row r="91" spans="116:125"/>
    <row r="92" spans="116:125" ht="13.5" customHeight="1"/>
    <row r="93" spans="116:125" ht="13.5" customHeight="1"/>
    <row r="94" spans="116:125" ht="13.5" customHeight="1">
      <c r="DS94" s="250"/>
      <c r="DT94" s="250"/>
      <c r="DU94" s="250"/>
    </row>
    <row r="95" spans="116:125" ht="13.5" customHeight="1">
      <c r="DU95" s="250"/>
    </row>
    <row r="96" spans="116:125" ht="13.5" customHeight="1"/>
    <row r="97" spans="124:125" ht="13.5" customHeight="1"/>
    <row r="98" spans="124:125" ht="13.5" customHeight="1"/>
    <row r="99" spans="124:125" ht="13.5" customHeight="1"/>
    <row r="100" spans="124:125" ht="13.5" customHeight="1"/>
    <row r="101" spans="124:125" ht="13.5" customHeight="1">
      <c r="DU101" s="250"/>
    </row>
    <row r="102" spans="124:125" ht="13.5" customHeight="1"/>
    <row r="103" spans="124:125" ht="13.5" customHeight="1"/>
    <row r="104" spans="124:125" ht="13.5" customHeight="1">
      <c r="DT104" s="250"/>
      <c r="DU104" s="25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0" t="s">
        <v>558</v>
      </c>
    </row>
    <row r="120" spans="125:125" ht="13.5" hidden="1" customHeight="1"/>
    <row r="121" spans="125:125" ht="13.5" hidden="1" customHeight="1">
      <c r="DU121" s="250"/>
    </row>
  </sheetData>
  <sheetProtection algorithmName="SHA-512" hashValue="TJgmrCqJWF4hFqx1g+P/K8+Jp3C07GL1tVCQfdo9Erm0FW2I4BX23bTVEVNNrcG7cpygTop9GT/r+eobgZbbbQ==" saltValue="ZFAJE2qY6FMox5X2hoskm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85" zoomScaleNormal="85" zoomScaleSheetLayoutView="55" workbookViewId="0"/>
  </sheetViews>
  <sheetFormatPr defaultColWidth="0" defaultRowHeight="13.5" customHeight="1" zeroHeight="1"/>
  <cols>
    <col min="1" max="125" width="2.5" style="251" customWidth="1"/>
    <col min="126" max="142" width="0" style="250" hidden="1" customWidth="1"/>
    <col min="143" max="16384" width="9" style="250" hidden="1"/>
  </cols>
  <sheetData>
    <row r="1" spans="1:125" ht="13.5" customHeight="1">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c r="B2" s="250"/>
      <c r="T2" s="250"/>
    </row>
    <row r="3" spans="1:12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0"/>
      <c r="G33" s="250"/>
      <c r="I33" s="250"/>
    </row>
    <row r="34" spans="2:125">
      <c r="C34" s="250"/>
      <c r="P34" s="250"/>
      <c r="R34" s="250"/>
      <c r="U34" s="250"/>
    </row>
    <row r="35" spans="2:12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c r="F36" s="250"/>
      <c r="H36" s="250"/>
      <c r="J36" s="250"/>
      <c r="K36" s="250"/>
      <c r="L36" s="250"/>
      <c r="M36" s="250"/>
      <c r="N36" s="250"/>
      <c r="O36" s="250"/>
      <c r="Q36" s="250"/>
      <c r="S36" s="250"/>
      <c r="V36" s="250"/>
    </row>
    <row r="37" spans="2:125"/>
    <row r="38" spans="2:125"/>
    <row r="39" spans="2:125"/>
    <row r="40" spans="2:125">
      <c r="U40" s="250"/>
    </row>
    <row r="41" spans="2:125">
      <c r="R41" s="250"/>
    </row>
    <row r="42" spans="2:12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c r="Q43" s="250"/>
      <c r="S43" s="250"/>
      <c r="V43" s="25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1" t="s">
        <v>559</v>
      </c>
    </row>
  </sheetData>
  <sheetProtection algorithmName="SHA-512" hashValue="HwT4qT5SFiIqO8Xy/SPGu1g3m/+8DNAyfP9BUsHMj0JnVUzA80qoKr1+Y1Jrtthsh9glCozIyaPApXZEu2QC8w==" saltValue="kJna4FS1xh6AhRa1T7dxt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560</v>
      </c>
      <c r="G46" s="8" t="s">
        <v>561</v>
      </c>
      <c r="H46" s="8" t="s">
        <v>562</v>
      </c>
      <c r="I46" s="8" t="s">
        <v>563</v>
      </c>
      <c r="J46" s="9" t="s">
        <v>564</v>
      </c>
    </row>
    <row r="47" spans="2:10" ht="57.75" customHeight="1">
      <c r="B47" s="10"/>
      <c r="C47" s="1139" t="s">
        <v>3</v>
      </c>
      <c r="D47" s="1139"/>
      <c r="E47" s="1140"/>
      <c r="F47" s="11">
        <v>27.43</v>
      </c>
      <c r="G47" s="12">
        <v>19.600000000000001</v>
      </c>
      <c r="H47" s="12">
        <v>18.46</v>
      </c>
      <c r="I47" s="12">
        <v>17.010000000000002</v>
      </c>
      <c r="J47" s="13">
        <v>16.260000000000002</v>
      </c>
    </row>
    <row r="48" spans="2:10" ht="57.75" customHeight="1">
      <c r="B48" s="14"/>
      <c r="C48" s="1141" t="s">
        <v>4</v>
      </c>
      <c r="D48" s="1141"/>
      <c r="E48" s="1142"/>
      <c r="F48" s="15">
        <v>3.03</v>
      </c>
      <c r="G48" s="16">
        <v>3.14</v>
      </c>
      <c r="H48" s="16">
        <v>1.62</v>
      </c>
      <c r="I48" s="16">
        <v>6.94</v>
      </c>
      <c r="J48" s="17">
        <v>8.0500000000000007</v>
      </c>
    </row>
    <row r="49" spans="2:10" ht="57.75" customHeight="1" thickBot="1">
      <c r="B49" s="18"/>
      <c r="C49" s="1143" t="s">
        <v>5</v>
      </c>
      <c r="D49" s="1143"/>
      <c r="E49" s="1144"/>
      <c r="F49" s="19">
        <v>2.2000000000000002</v>
      </c>
      <c r="G49" s="20" t="s">
        <v>565</v>
      </c>
      <c r="H49" s="20" t="s">
        <v>566</v>
      </c>
      <c r="I49" s="20">
        <v>4.34</v>
      </c>
      <c r="J49" s="21">
        <v>1.42</v>
      </c>
    </row>
    <row r="50" spans="2:10"/>
  </sheetData>
  <sheetProtection algorithmName="SHA-512" hashValue="rXomW6dy/oJk/XbJZ6gFSENipE4F51hYUvgHG8E0Z+x9LVhATrJWlflyDp4QaFhLAbJfm+NcLOhsokGSCAXZFg==" saltValue="G87VcVRgLX5KzhyyuRys6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2023-03-17T07:19:18Z</cp:lastPrinted>
  <dcterms:created xsi:type="dcterms:W3CDTF">2023-02-20T06:58:12Z</dcterms:created>
  <dcterms:modified xsi:type="dcterms:W3CDTF">2023-03-23T06:25:13Z</dcterms:modified>
  <cp:category/>
</cp:coreProperties>
</file>