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Ugifile01\07_財政課\data\決算と統計\02-00普通会計決算統計\10財政状況資料集\H29\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<sst xmlns="http://schemas.openxmlformats.org/spreadsheetml/2006/main" count="1079" uniqueCount="599">
  <si>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</si>
  <si>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</si>
  <si>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</si>
  <si>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</si>
  <si>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</si>
  <si>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</si>
  <si>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</si>
  <si>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</si>
  <si>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</si>
  <si>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</si>
  <si>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</si>
  <si>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</si>
  <si>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</si>
  <si>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</si>
  <si>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</si>
  <si>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</si>
  <si>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</si>
  <si>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</si>
  <si>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</si>
  <si>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</si>
  <si>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</si>
  <si>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</si>
  <si>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</si>
  <si>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</si>
  <si>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</si>
  <si>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</si>
  <si>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</si>
  <si>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</si>
  <si>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</si>
  <si>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</si>
  <si>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</si>
  <si>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</si>
  <si>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</si>
  <si>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</si>
  <si>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</si>
  <si>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</si>
  <si>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</si>
  <si>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</si>
  <si>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</si>
  <si>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</si>
  <si>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</si>
  <si>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</si>
  <si>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</si>
  <si>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</si>
  <si>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</si>
  <si>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</si>
  <si>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</si>
  <si>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</si>
  <si>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</si>
  <si>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</si>
  <si>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</si>
  <si>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</si>
  <si>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</si>
  <si>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</si>
  <si>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</si>
  <si>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</si>
  <si>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</si>
  <si>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</si>
  <si>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</si>
  <si>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</si>
  <si>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</si>
  <si>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</si>
  <si>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</si>
  <si>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</si>
  <si>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</si>
  <si>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</si>
  <si>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</si>
  <si>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</si>
  <si>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</si>
  <si>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</si>
  <si>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</si>
  <si>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</si>
  <si>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</si>
  <si>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</si>
  <si>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</si>
  <si>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</si>
  <si>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</si>
  <si>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</si>
  <si>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</si>
  <si>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</si>
  <si>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</si>
  <si>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</si>
  <si>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</si>
  <si>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</si>
  <si>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</si>
  <si>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</si>
  <si>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</si>
  <si>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</si>
  <si>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</si>
  <si>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</si>
  <si>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</si>
  <si>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</si>
  <si>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</si>
  <si>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</si>
  <si>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</si>
  <si>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</si>
  <si>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</si>
  <si>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</si>
  <si>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</si>
  <si>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</si>
  <si>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</si>
  <si>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</si>
  <si>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</si>
  <si>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</si>
  <si>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</si>
  <si>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</si>
  <si>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</si>
  <si>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</si>
  <si>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</si>
  <si>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</si>
  <si>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</si>
  <si>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</si>
  <si>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</si>
  <si>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</si>
  <si>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</si>
  <si>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</si>
  <si>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</si>
  <si>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</si>
  <si>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</si>
  <si>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</si>
  <si>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</si>
  <si>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</si>
  <si>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</si>
  <si>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</si>
  <si>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</si>
  <si>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</si>
  <si>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</si>
  <si>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</si>
  <si>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</si>
  <si>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</si>
  <si>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</si>
  <si>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</si>
  <si>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</si>
  <si>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</si>
  <si>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</si>
  <si>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</si>
  <si>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</si>
  <si>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</si>
  <si>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</si>
  <si>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</si>
  <si>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</si>
  <si>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</si>
  <si>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</si>
  <si>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</si>
  <si>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介護老人保健施設事業会計</t>
    <phoneticPr fontId="5"/>
  </si>
  <si>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</si>
  <si>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</si>
  <si>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</si>
  <si>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</si>
  <si>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</si>
  <si>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</si>
  <si>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</si>
  <si>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</si>
  <si>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</si>
  <si>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</si>
  <si>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</si>
  <si>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</si>
  <si>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</si>
  <si>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</si>
  <si>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</si>
  <si>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</si>
  <si>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</si>
  <si>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</si>
  <si>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</si>
  <si>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</si>
  <si>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</si>
  <si>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</si>
  <si>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</si>
  <si>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</si>
  <si>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</si>
  <si>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</si>
  <si>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</si>
  <si>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</si>
  <si>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</si>
  <si>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</si>
  <si>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</si>
  <si>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</si>
  <si>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</si>
  <si>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</si>
  <si>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</si>
  <si>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</si>
  <si>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</si>
  <si>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</si>
  <si>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</si>
  <si>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</si>
  <si>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</si>
  <si>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</si>
  <si>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</si>
  <si>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</si>
  <si>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</si>
  <si>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</si>
  <si>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</si>
  <si>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</si>
  <si>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</si>
  <si>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</si>
  <si>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</si>
  <si>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</si>
  <si>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</si>
  <si>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</si>
  <si>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</si>
  <si>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</si>
  <si>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</si>
  <si>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</si>
  <si>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</si>
  <si>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愛媛県宇和島市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</si>
  <si>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</si>
  <si>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</si>
  <si>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</si>
  <si>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</si>
  <si>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</si>
  <si>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</si>
  <si>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</si>
  <si>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</si>
  <si>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</si>
  <si>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</si>
  <si>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</si>
  <si>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</si>
  <si>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</si>
  <si>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</si>
  <si>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</si>
  <si>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</si>
  <si>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</si>
  <si>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</si>
  <si>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</si>
  <si>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</si>
  <si>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</si>
  <si>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</si>
  <si>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</si>
  <si>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</si>
  <si>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</si>
  <si>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</si>
  <si>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</si>
  <si>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</si>
  <si>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</si>
  <si>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</si>
  <si>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</si>
  <si>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</si>
  <si>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</si>
  <si>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</si>
  <si>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</si>
  <si>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</si>
  <si>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</si>
  <si>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</si>
  <si>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</si>
  <si>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</si>
  <si>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</si>
  <si>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</si>
  <si>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</si>
  <si>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</si>
  <si>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</si>
  <si>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</si>
  <si>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</si>
  <si>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</si>
  <si>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</si>
  <si>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</si>
  <si>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</si>
  <si>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</si>
  <si>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</si>
  <si>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</si>
  <si>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</si>
  <si>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</si>
  <si>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</si>
  <si>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</si>
  <si>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</si>
  <si>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</si>
  <si>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</si>
  <si>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</si>
  <si>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</si>
  <si>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</si>
  <si>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</si>
  <si>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</si>
  <si>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</si>
  <si>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</si>
  <si>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</si>
  <si>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</si>
  <si>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</si>
  <si>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</si>
  <si>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</si>
  <si>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</si>
  <si>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</si>
  <si>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</si>
  <si>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</si>
  <si>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</si>
  <si>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</si>
  <si>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</si>
  <si>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</si>
  <si>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</si>
  <si>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</si>
  <si>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</si>
  <si>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</si>
  <si>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</si>
  <si>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</si>
  <si>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</si>
  <si>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</si>
  <si>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</si>
  <si>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</si>
  <si>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</si>
  <si>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</si>
  <si>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</si>
  <si>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</si>
  <si>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</si>
  <si>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</si>
  <si>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</si>
  <si>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</si>
  <si>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</si>
  <si>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</si>
  <si>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</si>
  <si>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</si>
  <si>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</si>
  <si>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</si>
  <si>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</si>
  <si>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</si>
  <si>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</si>
  <si>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</si>
  <si>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</si>
  <si>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</si>
  <si>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</si>
  <si>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</si>
  <si>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</si>
  <si>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</si>
  <si>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</si>
  <si>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</si>
  <si>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</si>
  <si>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</si>
  <si>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</si>
  <si>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</si>
  <si>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</si>
  <si>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</si>
  <si>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</si>
  <si>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</si>
  <si>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</si>
  <si>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</si>
  <si>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</si>
  <si>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</si>
  <si>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</si>
  <si>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</si>
  <si>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</si>
  <si>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</si>
  <si>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</si>
  <si>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</si>
  <si>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</si>
  <si>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</si>
  <si>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</si>
  <si>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</si>
  <si>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</si>
  <si>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</si>
  <si>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</si>
  <si>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</si>
  <si>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</si>
  <si>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</si>
  <si>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</si>
  <si>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</si>
  <si>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</si>
  <si>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</si>
  <si>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愛媛県宇和島市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</si>
  <si>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</si>
  <si>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</si>
  <si>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</si>
  <si>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</si>
  <si>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</si>
  <si>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</si>
  <si>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</si>
  <si>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</si>
  <si>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</si>
  <si>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</si>
  <si>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</si>
  <si>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</si>
  <si>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</si>
  <si>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</si>
  <si>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</si>
  <si>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</si>
  <si>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</si>
  <si>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</si>
  <si>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</si>
  <si>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</si>
  <si>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</si>
  <si>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</si>
  <si>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</si>
  <si>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</si>
  <si>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</si>
  <si>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</si>
  <si>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</si>
  <si>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</si>
  <si>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</si>
  <si>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</si>
  <si>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</si>
  <si>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</si>
  <si>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</si>
  <si>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</si>
  <si>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</si>
  <si>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</si>
  <si>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</si>
  <si>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</si>
  <si>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</si>
  <si>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</si>
  <si>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</si>
  <si>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</si>
  <si>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</si>
  <si>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</si>
  <si>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</si>
  <si>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</si>
  <si>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</si>
  <si>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公共下水道事業特別会計</t>
    <phoneticPr fontId="5"/>
  </si>
  <si>
    <t>-</t>
    <phoneticPr fontId="5"/>
  </si>
  <si>
    <t>法非適用企業</t>
    <phoneticPr fontId="5"/>
  </si>
  <si>
    <t>小規模下水道事業特別会計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</si>
  <si>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</si>
  <si>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</si>
  <si>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</si>
  <si>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</si>
  <si>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</si>
  <si>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</si>
  <si>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</si>
  <si>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</si>
  <si>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</si>
  <si>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</si>
  <si>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</si>
  <si>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</si>
  <si>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</si>
  <si>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</si>
  <si>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</si>
  <si>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</si>
  <si>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</si>
  <si>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</si>
  <si>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</si>
  <si>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</si>
  <si>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</si>
  <si>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</si>
  <si>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</si>
  <si>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</si>
  <si>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</si>
  <si>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</si>
  <si>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</si>
  <si>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</si>
  <si>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</si>
  <si>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</si>
  <si>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</si>
  <si>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</si>
  <si>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</si>
  <si>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</si>
  <si>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</si>
  <si>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</si>
  <si>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</si>
  <si>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</si>
  <si>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</si>
  <si>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</si>
  <si>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</si>
  <si>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</si>
  <si>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</si>
  <si>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</si>
  <si>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</si>
  <si>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</si>
  <si>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</si>
  <si>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</si>
  <si>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</si>
  <si>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</si>
  <si>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</si>
  <si>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</si>
  <si>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</si>
  <si>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</si>
  <si>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</si>
  <si>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</si>
  <si>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</si>
  <si>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</si>
  <si>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</si>
  <si>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</si>
  <si>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</si>
  <si>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</si>
  <si>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</si>
  <si>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</si>
  <si>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</si>
  <si>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</si>
  <si>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</si>
  <si>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</si>
  <si>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</si>
  <si>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</si>
  <si>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</si>
  <si>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</si>
  <si>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小規模下水道事業特別会計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</si>
  <si>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</si>
  <si>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</si>
  <si>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</si>
  <si>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</si>
  <si>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</si>
  <si>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</si>
  <si>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</si>
  <si>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</si>
  <si>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</si>
  <si>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</si>
  <si>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</si>
  <si>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</si>
  <si>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</si>
  <si>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</si>
  <si>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</si>
  <si>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</si>
  <si>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</si>
  <si>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</si>
  <si>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</si>
  <si>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</si>
  <si>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</si>
  <si>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</si>
  <si>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</si>
  <si>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</si>
  <si>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</si>
  <si>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</si>
  <si>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</si>
  <si>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</si>
  <si>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</si>
  <si>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</si>
  <si>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</si>
  <si>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</si>
  <si>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</si>
  <si>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</si>
  <si>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</si>
  <si>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</si>
  <si>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</si>
  <si>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</si>
  <si>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</si>
  <si>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</si>
  <si>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</si>
  <si>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</si>
  <si>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</si>
  <si>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</si>
  <si>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</si>
  <si>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</si>
  <si>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</si>
  <si>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</si>
  <si>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</si>
  <si>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</si>
  <si>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</si>
  <si>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</si>
  <si>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</si>
  <si>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</si>
  <si>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</si>
  <si>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</si>
  <si>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</si>
  <si>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</si>
  <si>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</si>
  <si>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</si>
  <si>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</si>
  <si>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</si>
  <si>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</si>
  <si>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</si>
  <si>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</si>
  <si>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</si>
  <si>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</si>
  <si>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</si>
  <si>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</si>
  <si>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</si>
  <si>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</si>
  <si>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</si>
  <si>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</si>
  <si>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</si>
  <si>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</si>
  <si>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</si>
  <si>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</si>
  <si>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</si>
  <si>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</si>
  <si>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</si>
  <si>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</si>
  <si>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</si>
  <si>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</si>
  <si>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</si>
  <si>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</si>
  <si>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</si>
  <si>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</si>
  <si>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住宅新築資金等貸付事業特別会計</t>
  </si>
  <si>
    <t>▲ 1.20</t>
  </si>
  <si>
    <t>▲ 1.10</t>
  </si>
  <si>
    <t>▲ 0.99</t>
  </si>
  <si>
    <t>▲ 0.95</t>
  </si>
  <si>
    <t>▲ 0.89</t>
  </si>
  <si>
    <t>介護老人保健施設事業会計</t>
  </si>
  <si>
    <t>▲ 0.13</t>
  </si>
  <si>
    <t>病院事業会計</t>
  </si>
  <si>
    <t>水道事業会計</t>
  </si>
  <si>
    <t>一般会計</t>
  </si>
  <si>
    <t>国民健康保険（事業勘定）特別会計</t>
  </si>
  <si>
    <t>介護保険（保険事業勘定）特別会計</t>
  </si>
  <si>
    <t>後期高齢者医療特別会計</t>
  </si>
  <si>
    <t>その他会計（赤字）</t>
  </si>
  <si>
    <t>その他会計（黒字）</t>
  </si>
  <si>
    <t>(地域振興基金(H29年度末現在))</t>
    <rPh sb="1" eb="3">
      <t>チイキ</t>
    </rPh>
    <rPh sb="3" eb="5">
      <t>シンコウ</t>
    </rPh>
    <rPh sb="5" eb="7">
      <t>キキン</t>
    </rPh>
    <rPh sb="11" eb="14">
      <t>ネンドマツ</t>
    </rPh>
    <rPh sb="14" eb="16">
      <t>ゲンザイ</t>
    </rPh>
    <phoneticPr fontId="11"/>
  </si>
  <si>
    <t>(公共施設等整備管理基金(H29年度末現在))</t>
    <rPh sb="1" eb="3">
      <t>コウキョウ</t>
    </rPh>
    <rPh sb="3" eb="5">
      <t>シセツ</t>
    </rPh>
    <rPh sb="5" eb="6">
      <t>トウ</t>
    </rPh>
    <rPh sb="6" eb="8">
      <t>セイビ</t>
    </rPh>
    <rPh sb="8" eb="10">
      <t>カンリ</t>
    </rPh>
    <rPh sb="10" eb="12">
      <t>キキン</t>
    </rPh>
    <rPh sb="16" eb="19">
      <t>ネンドマツ</t>
    </rPh>
    <rPh sb="19" eb="21">
      <t>ゲンザイ</t>
    </rPh>
    <phoneticPr fontId="11"/>
  </si>
  <si>
    <t>(教育文化スポーツ振興基金(H29年度末現在))</t>
    <rPh sb="1" eb="3">
      <t>キョウイク</t>
    </rPh>
    <rPh sb="3" eb="5">
      <t>ブンカ</t>
    </rPh>
    <rPh sb="9" eb="11">
      <t>シンコウ</t>
    </rPh>
    <rPh sb="11" eb="13">
      <t>キキン</t>
    </rPh>
    <rPh sb="17" eb="20">
      <t>ネンドマツ</t>
    </rPh>
    <rPh sb="20" eb="22">
      <t>ゲンザイ</t>
    </rPh>
    <phoneticPr fontId="11"/>
  </si>
  <si>
    <t>‐</t>
    <phoneticPr fontId="2"/>
  </si>
  <si>
    <t>(ふるさとうわじま応援基金(H29年度末現在))</t>
    <rPh sb="9" eb="11">
      <t>オウエン</t>
    </rPh>
    <rPh sb="11" eb="13">
      <t>キキン</t>
    </rPh>
    <rPh sb="17" eb="20">
      <t>ネンドマツ</t>
    </rPh>
    <rPh sb="20" eb="22">
      <t>ゲンザイ</t>
    </rPh>
    <phoneticPr fontId="11"/>
  </si>
  <si>
    <t>(産業振興基金(H29年度末現在))</t>
    <rPh sb="1" eb="3">
      <t>ノウサンギョウ</t>
    </rPh>
    <rPh sb="3" eb="5">
      <t>シンコウ</t>
    </rPh>
    <rPh sb="5" eb="7">
      <t>キキン</t>
    </rPh>
    <rPh sb="11" eb="14">
      <t>ネンドマツ</t>
    </rPh>
    <rPh sb="14" eb="16">
      <t>ゲンザイ</t>
    </rPh>
    <phoneticPr fontId="11"/>
  </si>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</sst>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54B2-4D76-A0FA-DD41D6A3FE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99892</c:v>
                </c:pt>
                <c:pt idx="1">
                  <c:v>77664</c:v>
                </c:pt>
                <c:pt idx="2">
                  <c:v>111331</c:v>
                </c:pt>
                <c:pt idx="3">
                  <c:v>63304</c:v>
                </c:pt>
                <c:pt idx="4">
                  <c:v>65185</c:v>
                </c:pt>
              </c:numCache>
            </c:numRef>
          </c:val>
          <c:smooth val="0"/>
          <c:extLst>
            <c:ext xmlns:c16="http://schemas.microsoft.com/office/drawing/2014/chart" uri="{C3380CC4-5D6E-409C-BE32-E72D297353CC}">
              <c16:uniqueId val="{00000001-54B2-4D76-A0FA-DD41D6A3FE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2.0699999999999998</c:v>
                </c:pt>
                <c:pt idx="1">
                  <c:v>2.2599999999999998</c:v>
                </c:pt>
                <c:pt idx="2">
                  <c:v>2.85</c:v>
                </c:pt>
                <c:pt idx="3">
                  <c:v>2.9</c:v>
                </c:pt>
                <c:pt idx="4">
                  <c:v>3.03</c:v>
                </c:pt>
              </c:numCache>
            </c:numRef>
          </c:val>
          <c:extLst>
            <c:ext xmlns:c16="http://schemas.microsoft.com/office/drawing/2014/chart" uri="{C3380CC4-5D6E-409C-BE32-E72D297353CC}">
              <c16:uniqueId val="{00000000-80D2-42CA-ABBB-F8C90F0E29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18.489999999999998</c:v>
                </c:pt>
                <c:pt idx="1">
                  <c:v>22.24</c:v>
                </c:pt>
                <c:pt idx="2">
                  <c:v>26.46</c:v>
                </c:pt>
                <c:pt idx="3">
                  <c:v>26.85</c:v>
                </c:pt>
                <c:pt idx="4">
                  <c:v>27.43</c:v>
                </c:pt>
              </c:numCache>
            </c:numRef>
          </c:val>
          <c:extLst>
            <c:ext xmlns:c16="http://schemas.microsoft.com/office/drawing/2014/chart" uri="{C3380CC4-5D6E-409C-BE32-E72D297353CC}">
              <c16:uniqueId val="{00000001-80D2-42CA-ABBB-F8C90F0E29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4.29</c:v>
                </c:pt>
                <c:pt idx="1">
                  <c:v>7.19</c:v>
                </c:pt>
                <c:pt idx="2">
                  <c:v>8.17</c:v>
                </c:pt>
                <c:pt idx="3">
                  <c:v>2.5099999999999998</c:v>
                </c:pt>
                <c:pt idx="4">
                  <c:v>2.2000000000000002</c:v>
                </c:pt>
              </c:numCache>
            </c:numRef>
          </c:val>
          <c:smooth val="0"/>
          <c:extLst>
            <c:ext xmlns:c16="http://schemas.microsoft.com/office/drawing/2014/chart" uri="{C3380CC4-5D6E-409C-BE32-E72D297353CC}">
              <c16:uniqueId val="{00000002-80D2-42CA-ABBB-F8C90F0E29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0-82C5-4672-ADF1-6CC7CA5624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C5-4672-ADF1-6CC7CA5624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0.14000000000000001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82C5-4672-ADF1-6CC7CA56240C}"/>
            </c:ext>
          </c:extLst>
        </c:ser>
        <c:ser>
          <c:idx val="3"/>
          <c:order val="3"/>
          <c:tx>
            <c:strRef>
              <c:f>データシート!$A$30</c:f>
              <c:strCache>
                <c:ptCount val="1"/>
                <c:pt idx="0">
                  <c:v>介護保険（保険事業勘定）特別会計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0.11</c:v>
                </c:pt>
                <c:pt idx="4">
                  <c:v>#N/A</c:v>
                </c:pt>
                <c:pt idx="5">
                  <c:v>0.39</c:v>
                </c:pt>
                <c:pt idx="6">
                  <c:v>#N/A</c:v>
                </c:pt>
                <c:pt idx="7">
                  <c:v>0.12</c:v>
                </c:pt>
                <c:pt idx="8">
                  <c:v>#N/A</c:v>
                </c:pt>
                <c:pt idx="9">
                  <c:v>0.5</c:v>
                </c:pt>
              </c:numCache>
            </c:numRef>
          </c:val>
          <c:extLst>
            <c:ext xmlns:c16="http://schemas.microsoft.com/office/drawing/2014/chart" uri="{C3380CC4-5D6E-409C-BE32-E72D297353CC}">
              <c16:uniqueId val="{00000003-82C5-4672-ADF1-6CC7CA56240C}"/>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0.42</c:v>
                </c:pt>
                <c:pt idx="2">
                  <c:v>#N/A</c:v>
                </c:pt>
                <c:pt idx="3">
                  <c:v>0.87</c:v>
                </c:pt>
                <c:pt idx="4">
                  <c:v>#N/A</c:v>
                </c:pt>
                <c:pt idx="5">
                  <c:v>1.3</c:v>
                </c:pt>
                <c:pt idx="6">
                  <c:v>#N/A</c:v>
                </c:pt>
                <c:pt idx="7">
                  <c:v>1.58</c:v>
                </c:pt>
                <c:pt idx="8">
                  <c:v>#N/A</c:v>
                </c:pt>
                <c:pt idx="9">
                  <c:v>2.33</c:v>
                </c:pt>
              </c:numCache>
            </c:numRef>
          </c:val>
          <c:extLst>
            <c:ext xmlns:c16="http://schemas.microsoft.com/office/drawing/2014/chart" uri="{C3380CC4-5D6E-409C-BE32-E72D297353CC}">
              <c16:uniqueId val="{00000004-82C5-4672-ADF1-6CC7CA56240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3.27</c:v>
                </c:pt>
                <c:pt idx="2">
                  <c:v>#N/A</c:v>
                </c:pt>
                <c:pt idx="3">
                  <c:v>3.36</c:v>
                </c:pt>
                <c:pt idx="4">
                  <c:v>#N/A</c:v>
                </c:pt>
                <c:pt idx="5">
                  <c:v>3.84</c:v>
                </c:pt>
                <c:pt idx="6">
                  <c:v>#N/A</c:v>
                </c:pt>
                <c:pt idx="7">
                  <c:v>3.85</c:v>
                </c:pt>
                <c:pt idx="8">
                  <c:v>#N/A</c:v>
                </c:pt>
                <c:pt idx="9">
                  <c:v>3.92</c:v>
                </c:pt>
              </c:numCache>
            </c:numRef>
          </c:val>
          <c:extLst>
            <c:ext xmlns:c16="http://schemas.microsoft.com/office/drawing/2014/chart" uri="{C3380CC4-5D6E-409C-BE32-E72D297353CC}">
              <c16:uniqueId val="{00000005-82C5-4672-ADF1-6CC7CA56240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6.26</c:v>
                </c:pt>
                <c:pt idx="2">
                  <c:v>#N/A</c:v>
                </c:pt>
                <c:pt idx="3">
                  <c:v>6.74</c:v>
                </c:pt>
                <c:pt idx="4">
                  <c:v>#N/A</c:v>
                </c:pt>
                <c:pt idx="5">
                  <c:v>7.13</c:v>
                </c:pt>
                <c:pt idx="6">
                  <c:v>#N/A</c:v>
                </c:pt>
                <c:pt idx="7">
                  <c:v>8.25</c:v>
                </c:pt>
                <c:pt idx="8">
                  <c:v>#N/A</c:v>
                </c:pt>
                <c:pt idx="9">
                  <c:v>9.15</c:v>
                </c:pt>
              </c:numCache>
            </c:numRef>
          </c:val>
          <c:extLst>
            <c:ext xmlns:c16="http://schemas.microsoft.com/office/drawing/2014/chart" uri="{C3380CC4-5D6E-409C-BE32-E72D297353CC}">
              <c16:uniqueId val="{00000006-82C5-4672-ADF1-6CC7CA56240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30.31</c:v>
                </c:pt>
                <c:pt idx="2">
                  <c:v>#N/A</c:v>
                </c:pt>
                <c:pt idx="3">
                  <c:v>32.76</c:v>
                </c:pt>
                <c:pt idx="4">
                  <c:v>#N/A</c:v>
                </c:pt>
                <c:pt idx="5">
                  <c:v>33.659999999999997</c:v>
                </c:pt>
                <c:pt idx="6">
                  <c:v>#N/A</c:v>
                </c:pt>
                <c:pt idx="7">
                  <c:v>35.44</c:v>
                </c:pt>
                <c:pt idx="8">
                  <c:v>#N/A</c:v>
                </c:pt>
                <c:pt idx="9">
                  <c:v>32.31</c:v>
                </c:pt>
              </c:numCache>
            </c:numRef>
          </c:val>
          <c:extLst>
            <c:ext xmlns:c16="http://schemas.microsoft.com/office/drawing/2014/chart" uri="{C3380CC4-5D6E-409C-BE32-E72D297353CC}">
              <c16:uniqueId val="{00000007-82C5-4672-ADF1-6CC7CA56240C}"/>
            </c:ext>
          </c:extLst>
        </c:ser>
        <c:ser>
          <c:idx val="8"/>
          <c:order val="8"/>
          <c:tx>
            <c:strRef>
              <c:f>データシート!$A$35</c:f>
              <c:strCache>
                <c:ptCount val="1"/>
                <c:pt idx="0">
                  <c:v>介護老人保健施設事業会計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0.38</c:v>
                </c:pt>
                <c:pt idx="2">
                  <c:v>#N/A</c:v>
                </c:pt>
                <c:pt idx="3">
                  <c:v>0.31</c:v>
                </c:pt>
                <c:pt idx="4">
                  <c:v>#N/A</c:v>
                </c:pt>
                <c:pt idx="5">
                  <c:v>0.16</c:v>
                </c:pt>
                <c:pt idx="6">
                  <c:v>#N/A</c:v>
                </c:pt>
                <c:pt idx="7">
                  <c:v>2.15</c:v>
                </c:pt>
                <c:pt idx="8">
                  <c:v>0.13</c:v>
                </c:pt>
                <c:pt idx="9">
                  <c:v>#N/A</c:v>
                </c:pt>
              </c:numCache>
            </c:numRef>
          </c:val>
          <c:extLst>
            <c:ext xmlns:c16="http://schemas.microsoft.com/office/drawing/2014/chart" uri="{C3380CC4-5D6E-409C-BE32-E72D297353CC}">
              <c16:uniqueId val="{00000008-82C5-4672-ADF1-6CC7CA56240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1.2</c:v>
                </c:pt>
                <c:pt idx="1">
                  <c:v>#N/A</c:v>
                </c:pt>
                <c:pt idx="2">
                  <c:v>1.1000000000000001</c:v>
                </c:pt>
                <c:pt idx="3">
                  <c:v>#N/A</c:v>
                </c:pt>
                <c:pt idx="4">
                  <c:v>0.99</c:v>
                </c:pt>
                <c:pt idx="5">
                  <c:v>#N/A</c:v>
                </c:pt>
                <c:pt idx="6">
                  <c:v>0.95</c:v>
                </c:pt>
                <c:pt idx="7">
                  <c:v>#N/A</c:v>
                </c:pt>
                <c:pt idx="8">
                  <c:v>0.89</c:v>
                </c:pt>
                <c:pt idx="9">
                  <c:v>#N/A</c:v>
                </c:pt>
              </c:numCache>
            </c:numRef>
          </c:val>
          <c:extLst>
            <c:ext xmlns:c16="http://schemas.microsoft.com/office/drawing/2014/chart" uri="{C3380CC4-5D6E-409C-BE32-E72D297353CC}">
              <c16:uniqueId val="{00000009-82C5-4672-ADF1-6CC7CA5624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5053</c:v>
                </c:pt>
                <c:pt idx="5">
                  <c:v>5271</c:v>
                </c:pt>
                <c:pt idx="8">
                  <c:v>5292</c:v>
                </c:pt>
                <c:pt idx="11">
                  <c:v>5422</c:v>
                </c:pt>
                <c:pt idx="14">
                  <c:v>5355</c:v>
                </c:pt>
              </c:numCache>
            </c:numRef>
          </c:val>
          <c:extLst>
            <c:ext xmlns:c16="http://schemas.microsoft.com/office/drawing/2014/chart" uri="{C3380CC4-5D6E-409C-BE32-E72D297353CC}">
              <c16:uniqueId val="{00000000-6C0C-470F-8980-26B4B5D83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0C-470F-8980-26B4B5D83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c:v>
                </c:pt>
                <c:pt idx="3">
                  <c:v>39</c:v>
                </c:pt>
                <c:pt idx="6">
                  <c:v>39</c:v>
                </c:pt>
                <c:pt idx="9">
                  <c:v>38</c:v>
                </c:pt>
                <c:pt idx="12">
                  <c:v>37</c:v>
                </c:pt>
              </c:numCache>
            </c:numRef>
          </c:val>
          <c:extLst>
            <c:ext xmlns:c16="http://schemas.microsoft.com/office/drawing/2014/chart" uri="{C3380CC4-5D6E-409C-BE32-E72D297353CC}">
              <c16:uniqueId val="{00000002-6C0C-470F-8980-26B4B5D83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86</c:v>
                </c:pt>
                <c:pt idx="3">
                  <c:v>53</c:v>
                </c:pt>
                <c:pt idx="6">
                  <c:v>73</c:v>
                </c:pt>
                <c:pt idx="9">
                  <c:v>92</c:v>
                </c:pt>
                <c:pt idx="12">
                  <c:v>78</c:v>
                </c:pt>
              </c:numCache>
            </c:numRef>
          </c:val>
          <c:extLst>
            <c:ext xmlns:c16="http://schemas.microsoft.com/office/drawing/2014/chart" uri="{C3380CC4-5D6E-409C-BE32-E72D297353CC}">
              <c16:uniqueId val="{00000003-6C0C-470F-8980-26B4B5D83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1728</c:v>
                </c:pt>
                <c:pt idx="3">
                  <c:v>1773</c:v>
                </c:pt>
                <c:pt idx="6">
                  <c:v>1651</c:v>
                </c:pt>
                <c:pt idx="9">
                  <c:v>1598</c:v>
                </c:pt>
                <c:pt idx="12">
                  <c:v>1546</c:v>
                </c:pt>
              </c:numCache>
            </c:numRef>
          </c:val>
          <c:extLst>
            <c:ext xmlns:c16="http://schemas.microsoft.com/office/drawing/2014/chart" uri="{C3380CC4-5D6E-409C-BE32-E72D297353CC}">
              <c16:uniqueId val="{00000004-6C0C-470F-8980-26B4B5D83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C-470F-8980-26B4B5D83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0C-470F-8980-26B4B5D83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5039</c:v>
                </c:pt>
                <c:pt idx="3">
                  <c:v>4845</c:v>
                </c:pt>
                <c:pt idx="6">
                  <c:v>4711</c:v>
                </c:pt>
                <c:pt idx="9">
                  <c:v>4690</c:v>
                </c:pt>
                <c:pt idx="12">
                  <c:v>4680</c:v>
                </c:pt>
              </c:numCache>
            </c:numRef>
          </c:val>
          <c:extLst>
            <c:ext xmlns:c16="http://schemas.microsoft.com/office/drawing/2014/chart" uri="{C3380CC4-5D6E-409C-BE32-E72D297353CC}">
              <c16:uniqueId val="{00000007-6C0C-470F-8980-26B4B5D837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1840</c:v>
                </c:pt>
                <c:pt idx="2">
                  <c:v>#N/A</c:v>
                </c:pt>
                <c:pt idx="3">
                  <c:v>#N/A</c:v>
                </c:pt>
                <c:pt idx="4">
                  <c:v>1439</c:v>
                </c:pt>
                <c:pt idx="5">
                  <c:v>#N/A</c:v>
                </c:pt>
                <c:pt idx="6">
                  <c:v>#N/A</c:v>
                </c:pt>
                <c:pt idx="7">
                  <c:v>1182</c:v>
                </c:pt>
                <c:pt idx="8">
                  <c:v>#N/A</c:v>
                </c:pt>
                <c:pt idx="9">
                  <c:v>#N/A</c:v>
                </c:pt>
                <c:pt idx="10">
                  <c:v>996</c:v>
                </c:pt>
                <c:pt idx="11">
                  <c:v>#N/A</c:v>
                </c:pt>
                <c:pt idx="12">
                  <c:v>#N/A</c:v>
                </c:pt>
                <c:pt idx="13">
                  <c:v>986</c:v>
                </c:pt>
                <c:pt idx="14">
                  <c:v>#N/A</c:v>
                </c:pt>
              </c:numCache>
            </c:numRef>
          </c:val>
          <c:smooth val="0"/>
          <c:extLst>
            <c:ext xmlns:c16="http://schemas.microsoft.com/office/drawing/2014/chart" uri="{C3380CC4-5D6E-409C-BE32-E72D297353CC}">
              <c16:uniqueId val="{00000008-6C0C-470F-8980-26B4B5D837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47141</c:v>
                </c:pt>
                <c:pt idx="5">
                  <c:v>46591</c:v>
                </c:pt>
                <c:pt idx="8">
                  <c:v>47788</c:v>
                </c:pt>
                <c:pt idx="11">
                  <c:v>47343</c:v>
                </c:pt>
                <c:pt idx="14">
                  <c:v>47056</c:v>
                </c:pt>
              </c:numCache>
            </c:numRef>
          </c:val>
          <c:extLst>
            <c:ext xmlns:c16="http://schemas.microsoft.com/office/drawing/2014/chart" uri="{C3380CC4-5D6E-409C-BE32-E72D297353CC}">
              <c16:uniqueId val="{00000000-2EBF-43EB-ACF2-67DC3B5FEC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1340</c:v>
                </c:pt>
                <c:pt idx="5">
                  <c:v>1224</c:v>
                </c:pt>
                <c:pt idx="8">
                  <c:v>1111</c:v>
                </c:pt>
                <c:pt idx="11">
                  <c:v>992</c:v>
                </c:pt>
                <c:pt idx="14">
                  <c:v>874</c:v>
                </c:pt>
              </c:numCache>
            </c:numRef>
          </c:val>
          <c:extLst>
            <c:ext xmlns:c16="http://schemas.microsoft.com/office/drawing/2014/chart" uri="{C3380CC4-5D6E-409C-BE32-E72D297353CC}">
              <c16:uniqueId val="{00000001-2EBF-43EB-ACF2-67DC3B5FEC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7093</c:v>
                </c:pt>
                <c:pt idx="5">
                  <c:v>8191</c:v>
                </c:pt>
                <c:pt idx="8">
                  <c:v>10802</c:v>
                </c:pt>
                <c:pt idx="11">
                  <c:v>11943</c:v>
                </c:pt>
                <c:pt idx="14">
                  <c:v>13961</c:v>
                </c:pt>
              </c:numCache>
            </c:numRef>
          </c:val>
          <c:extLst>
            <c:ext xmlns:c16="http://schemas.microsoft.com/office/drawing/2014/chart" uri="{C3380CC4-5D6E-409C-BE32-E72D297353CC}">
              <c16:uniqueId val="{00000002-2EBF-43EB-ACF2-67DC3B5FEC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BF-43EB-ACF2-67DC3B5FEC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BF-43EB-ACF2-67DC3B5FEC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409</c:v>
                </c:pt>
                <c:pt idx="3">
                  <c:v>8</c:v>
                </c:pt>
                <c:pt idx="6">
                  <c:v>33</c:v>
                </c:pt>
                <c:pt idx="9">
                  <c:v>0</c:v>
                </c:pt>
                <c:pt idx="12">
                  <c:v>0</c:v>
                </c:pt>
              </c:numCache>
            </c:numRef>
          </c:val>
          <c:extLst>
            <c:ext xmlns:c16="http://schemas.microsoft.com/office/drawing/2014/chart" uri="{C3380CC4-5D6E-409C-BE32-E72D297353CC}">
              <c16:uniqueId val="{00000005-2EBF-43EB-ACF2-67DC3B5FEC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5789</c:v>
                </c:pt>
                <c:pt idx="3">
                  <c:v>5245</c:v>
                </c:pt>
                <c:pt idx="6">
                  <c:v>5344</c:v>
                </c:pt>
                <c:pt idx="9">
                  <c:v>5226</c:v>
                </c:pt>
                <c:pt idx="12">
                  <c:v>5055</c:v>
                </c:pt>
              </c:numCache>
            </c:numRef>
          </c:val>
          <c:extLst>
            <c:ext xmlns:c16="http://schemas.microsoft.com/office/drawing/2014/chart" uri="{C3380CC4-5D6E-409C-BE32-E72D297353CC}">
              <c16:uniqueId val="{00000006-2EBF-43EB-ACF2-67DC3B5FEC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664</c:v>
                </c:pt>
                <c:pt idx="3">
                  <c:v>627</c:v>
                </c:pt>
                <c:pt idx="6">
                  <c:v>607</c:v>
                </c:pt>
                <c:pt idx="9">
                  <c:v>722</c:v>
                </c:pt>
                <c:pt idx="12">
                  <c:v>671</c:v>
                </c:pt>
              </c:numCache>
            </c:numRef>
          </c:val>
          <c:extLst>
            <c:ext xmlns:c16="http://schemas.microsoft.com/office/drawing/2014/chart" uri="{C3380CC4-5D6E-409C-BE32-E72D297353CC}">
              <c16:uniqueId val="{00000007-2EBF-43EB-ACF2-67DC3B5FEC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19907</c:v>
                </c:pt>
                <c:pt idx="3">
                  <c:v>18205</c:v>
                </c:pt>
                <c:pt idx="6">
                  <c:v>16712</c:v>
                </c:pt>
                <c:pt idx="9">
                  <c:v>14814</c:v>
                </c:pt>
                <c:pt idx="12">
                  <c:v>12927</c:v>
                </c:pt>
              </c:numCache>
            </c:numRef>
          </c:val>
          <c:extLst>
            <c:ext xmlns:c16="http://schemas.microsoft.com/office/drawing/2014/chart" uri="{C3380CC4-5D6E-409C-BE32-E72D297353CC}">
              <c16:uniqueId val="{00000008-2EBF-43EB-ACF2-67DC3B5FEC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c:v>
                </c:pt>
                <c:pt idx="3">
                  <c:v>159</c:v>
                </c:pt>
                <c:pt idx="6">
                  <c:v>124</c:v>
                </c:pt>
                <c:pt idx="9">
                  <c:v>88</c:v>
                </c:pt>
                <c:pt idx="12">
                  <c:v>53</c:v>
                </c:pt>
              </c:numCache>
            </c:numRef>
          </c:val>
          <c:extLst>
            <c:ext xmlns:c16="http://schemas.microsoft.com/office/drawing/2014/chart" uri="{C3380CC4-5D6E-409C-BE32-E72D297353CC}">
              <c16:uniqueId val="{00000009-2EBF-43EB-ACF2-67DC3B5FEC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35989</c:v>
                </c:pt>
                <c:pt idx="3">
                  <c:v>33852</c:v>
                </c:pt>
                <c:pt idx="6">
                  <c:v>33957</c:v>
                </c:pt>
                <c:pt idx="9">
                  <c:v>32943</c:v>
                </c:pt>
                <c:pt idx="12">
                  <c:v>32543</c:v>
                </c:pt>
              </c:numCache>
            </c:numRef>
          </c:val>
          <c:extLst>
            <c:ext xmlns:c16="http://schemas.microsoft.com/office/drawing/2014/chart" uri="{C3380CC4-5D6E-409C-BE32-E72D297353CC}">
              <c16:uniqueId val="{0000000A-2EBF-43EB-ACF2-67DC3B5FEC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7378</c:v>
                </c:pt>
                <c:pt idx="2">
                  <c:v>#N/A</c:v>
                </c:pt>
                <c:pt idx="3">
                  <c:v>#N/A</c:v>
                </c:pt>
                <c:pt idx="4">
                  <c:v>2090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BF-43EB-ACF2-67DC3B5FEC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7130</c:v>
                </c:pt>
                <c:pt idx="1">
                  <c:v>7144</c:v>
                </c:pt>
                <c:pt idx="2">
                  <c:v>7161</c:v>
                </c:pt>
              </c:numCache>
            </c:numRef>
          </c:val>
          <c:extLst>
            <c:ext xmlns:c16="http://schemas.microsoft.com/office/drawing/2014/chart" uri="{C3380CC4-5D6E-409C-BE32-E72D297353CC}">
              <c16:uniqueId val="{00000000-8046-4D74-A88D-1301FA3F7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1790</c:v>
                </c:pt>
                <c:pt idx="1">
                  <c:v>1813</c:v>
                </c:pt>
                <c:pt idx="2">
                  <c:v>1842</c:v>
                </c:pt>
              </c:numCache>
            </c:numRef>
          </c:val>
          <c:extLst>
            <c:ext xmlns:c16="http://schemas.microsoft.com/office/drawing/2014/chart" uri="{C3380CC4-5D6E-409C-BE32-E72D297353CC}">
              <c16:uniqueId val="{00000001-8046-4D74-A88D-1301FA3F7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3711</c:v>
                </c:pt>
                <c:pt idx="1">
                  <c:v>5036</c:v>
                </c:pt>
                <c:pt idx="2">
                  <c:v>6835</c:v>
                </c:pt>
              </c:numCache>
            </c:numRef>
          </c:val>
          <c:extLst>
            <c:ext xmlns:c16="http://schemas.microsoft.com/office/drawing/2014/chart" uri="{C3380CC4-5D6E-409C-BE32-E72D297353CC}">
              <c16:uniqueId val="{00000002-8046-4D74-A88D-1301FA3F7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854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百万円減少し、実質公債費比率は低下傾向にある。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これは近年実施してきた既発債の繰上償還の影響により、元利償還金が抑制されてきたことが一因である。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また、過疎対策事業債や合併特例債など交付税措置率の有利な地方債を活用することにより、算入公債費などが増加したことなども影響している。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引き続き、中長期財政計画等に基づいた計画的な地方債の発行・抑制に努め、今後も過重な負担とならないよう、元利償還金などの縮減を図っていく。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近年実施してきた既発債の繰上償還や新発債の発行抑制により、地方債残高は減少傾向（</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3,446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％減）にある。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また、財政調整基金や減債基金の積み立てによる充当可能基金が増加（</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6,868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％増）していること</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や、公営企業債等繰入見込額や退職手当負担見込額等が概ね減少傾向となる見込みであること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などから、将来負担比率は改善傾向にあ</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り、類</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似団体平均を下回</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る状況が続いている。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引き続き、中長期財政計画等に基づいた計画的な地方債の発行・抑制により、地方債残高の縮減に努めるとともに、市全体の負債が過重とならないよう注意する。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定員適正化計画に基づく職員数削減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行財政改革による経費削減により捻出した財源を、教育文化スポーツ振興基金等のその他特定目的基金を中心に積み立てをしたことにより、基金全体としては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将来的に公共施設等の維持更新等に要する経費が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する見込みであるため、普通交付税の合併算定替による特例措置の適用が終了となる平成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等の積み増しを計画的に行う予定である。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公共施設等整備管理基金：公共施設等の維持管理、改修、更新及び除去に要する経費の財源に充てる。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教育文化スポーツ振興基金：教育、文化及びスポーツの振興を図るための事業に要する経費の財源に充てる。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産業振興基金：産業振興を図るための事業に要する経費の財源に充てる。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百万円増加している。これは教育、文化・スポーツ、産業、農林水産業の更なる振興や充実を目的に教育文化スポーツ振興基金、産業振興基金、農林水産業振興基金の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つの基金を新設したほか、公共施設等整備管理基金を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公共施設等整備管理基金等について、将来的に公共施設等の維持更新等に要する経費が増嵩する見込みであるため、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普通交付税の合併算定替による特例措置の適用が終了となる平成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積み増しを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ほか、本庁舎耐震改修事業等の財源に充てるため、今後取り崩しも予定している。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万円増加している。これは運用益金（預金利子）を積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立てしたものである。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万円増加している。これは運用益金（預金利子）のほか、国営施設（南予用水）機能保全負担金相当の一括負担予定分を積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年度まで実施予定となっている国営施設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南予用水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機能保全事業にかかる負担金相当の一括負担予定分を、数年に分けて積み立てをしており、今後も計画的に積み立てることとしている。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当市は企業も集積していないことなどから財政基盤が弱いことに加えて、人口減少（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5,741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％減）や全国平均を上回る高齢化率（平成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％）、基幹産業である水産業の長引く低迷などにより、市税の減収傾向が続いており、財政力指数は、類似団体平均を大きく下回っている。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今後も限られた財源を重点施策に配分することにより地域の活性化を図るとともに、歳出削減、定員管理・給与の適正化、地方税の徴収強化などの取り組みを通じて、財政基盤の強化に努める。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定員適正化計画に基づく職員数の削減や、高利率の既発債の繰上償還による公債費抑制などの影響により、類似団体平均を下回る状況が続いている。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しかしながら、生活保護世帯の増加（</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世帯、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65617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60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59</xdr:row>
      <xdr:rowOff>140546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078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61</xdr:row>
      <xdr:rowOff>135467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0783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97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41487</xdr:rowOff>
    </xdr:from>
    <xdr:to>
      <xdr:col>15</xdr:col>
      <xdr:colOff>133350</xdr:colOff>
      <xdr:row>59</xdr:row>
      <xdr:rowOff>143087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153264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定員適正化計画に基づく職員数の削減や事務事業の簡素化・効率化に努めてきたことなどにより、類似団体を下回る状況が続いている。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今後も行財政改革への取り組みを通じて、人件費・物件費等の削減に努める。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86981</xdr:rowOff>
    </xdr:from>
    <xdr:to>
      <xdr:col>23</xdr:col>
      <xdr:colOff>133350</xdr:colOff>
      <xdr:row>83</xdr:row>
      <xdr:rowOff>92080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17331"/>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78028</xdr:rowOff>
    </xdr:from>
    <xdr:to>
      <xdr:col>19</xdr:col>
      <xdr:colOff>133350</xdr:colOff>
      <xdr:row>83</xdr:row>
      <xdr:rowOff>92080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8378"/>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69293</xdr:rowOff>
    </xdr:from>
    <xdr:to>
      <xdr:col>15</xdr:col>
      <xdr:colOff>82550</xdr:colOff>
      <xdr:row>83</xdr:row>
      <xdr:rowOff>78028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99643"/>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16689</xdr:rowOff>
    </xdr:from>
    <xdr:to>
      <xdr:col>11</xdr:col>
      <xdr:colOff>31750</xdr:colOff>
      <xdr:row>83</xdr:row>
      <xdr:rowOff>69293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47039"/>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36181</xdr:rowOff>
    </xdr:from>
    <xdr:to>
      <xdr:col>23</xdr:col>
      <xdr:colOff>184150</xdr:colOff>
      <xdr:row>83</xdr:row>
      <xdr:rowOff>137781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6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52708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1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41280</xdr:rowOff>
    </xdr:from>
    <xdr:to>
      <xdr:col>19</xdr:col>
      <xdr:colOff>184150</xdr:colOff>
      <xdr:row>83</xdr:row>
      <xdr:rowOff>142880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153057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4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27228</xdr:rowOff>
    </xdr:from>
    <xdr:to>
      <xdr:col>15</xdr:col>
      <xdr:colOff>133350</xdr:colOff>
      <xdr:row>83</xdr:row>
      <xdr:rowOff>128828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139005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2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18493</xdr:rowOff>
    </xdr:from>
    <xdr:to>
      <xdr:col>11</xdr:col>
      <xdr:colOff>82550</xdr:colOff>
      <xdr:row>83</xdr:row>
      <xdr:rowOff>120093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130270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137339</xdr:rowOff>
    </xdr:from>
    <xdr:to>
      <xdr:col>7</xdr:col>
      <xdr:colOff>31750</xdr:colOff>
      <xdr:row>83</xdr:row>
      <xdr:rowOff>67489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77666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ラスパイレス指数は類似団体平均を下回っており、引き続き職員給与の適正化に努める。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50095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821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63500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130528</xdr:rowOff>
    </xdr:from>
    <xdr:to>
      <xdr:col>64</xdr:col>
      <xdr:colOff>152400</xdr:colOff>
      <xdr:row>82</xdr:row>
      <xdr:rowOff>60678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70855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半島部や離島を有する地理的要件に加え、人口減少に歯止めがかからない（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5,741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％減）状況ではあるが、定員適正化計画に基づく職員数の削減により、人口千人当たり職員数も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人の減となっており指標は長期的には改善傾向にあり、全国平均、県内平均及び類似団体平均を下回っている。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引き続き、市民サービスの低下を招かないような組織編制や事務見直しに努める。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96641</xdr:rowOff>
    </xdr:from>
    <xdr:to>
      <xdr:col>81</xdr:col>
      <xdr:colOff>44450</xdr:colOff>
      <xdr:row>60</xdr:row>
      <xdr:rowOff>111578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3641"/>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96641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0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95492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801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95492</xdr:rowOff>
    </xdr:from>
    <xdr:to>
      <xdr:col>68</xdr:col>
      <xdr:colOff>152400</xdr:colOff>
      <xdr:row>60</xdr:row>
      <xdr:rowOff>123069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824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45841</xdr:rowOff>
    </xdr:from>
    <xdr:to>
      <xdr:col>77</xdr:col>
      <xdr:colOff>95250</xdr:colOff>
      <xdr:row>60</xdr:row>
      <xdr:rowOff>147441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157618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1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42394</xdr:rowOff>
    </xdr:from>
    <xdr:to>
      <xdr:col>73</xdr:col>
      <xdr:colOff>44450</xdr:colOff>
      <xdr:row>60</xdr:row>
      <xdr:rowOff>143994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156469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しかしながら、引き続き、本庁舎耐震改修事業などの大規模事業が実施されること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、合併措置の終了による標準財政規模の縮減が見込まれることなどから、指標の悪化が懸念される。今後も新発債の発行抑制など、財政の健全化に努める。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115062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340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40</xdr:row>
      <xdr:rowOff>59436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0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41</xdr:row>
      <xdr:rowOff>32766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174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622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既発債の繰上償還や新発債の抑制による地方債残高の減（</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3,446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％減）、財政調整基金及び減債基金の積み立てによる充当可能基金の増額（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6,868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％増）などにより指標は改善され、平成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年度からは該当がない。</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引き続き、本庁舎耐震改修事業などの大規模事業が実施されること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合併優遇措置の終了による標準財政規模の縮減が見込まれることなどから、指標の悪化が懸念されるため、今後も義務的経費の削減などの行財政改革を進め、財政の健全化に努める。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48387</xdr:rowOff>
    </xdr:from>
    <xdr:to>
      <xdr:col>68</xdr:col>
      <xdr:colOff>152400</xdr:colOff>
      <xdr:row>15</xdr:row>
      <xdr:rowOff>73999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4868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169037</xdr:rowOff>
    </xdr:from>
    <xdr:to>
      <xdr:col>68</xdr:col>
      <xdr:colOff>203200</xdr:colOff>
      <xdr:row>14</xdr:row>
      <xdr:rowOff>99187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109364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23199</xdr:rowOff>
    </xdr:from>
    <xdr:to>
      <xdr:col>64</xdr:col>
      <xdr:colOff>152400</xdr:colOff>
      <xdr:row>15</xdr:row>
      <xdr:rowOff>124799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134976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定員適正化計画に基づく職員数の削減により、指標は改善傾向にあり、類似団体平均を下回っている。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引き続き、市民サービスの低下を招かないような組織編制や事務の見直しに努め、人件費の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事務事業の効率化の取り組みなどにより、類似団体平均を下回る状況が続いている。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今後、業務の民間委託が進むことなどから、指標の上昇が見込まれるが、行政の簡素化・効率化を進め、現水準の維持に努める。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14</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6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xdr:rowOff>
    </xdr:from>
    <xdr:to>
      <xdr:col>82</xdr:col>
      <xdr:colOff>158750</xdr:colOff>
      <xdr:row>14</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95267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福祉費における扶助費の事業費が減額となったことなどから、類似団体平均を下回ったが、全国平均を上回る高齢化率（平成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％）や生活保護世帯の増加（</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世帯、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％増）などの影響が懸念される。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引き続き、生活保護受給の資格審査などの適正化や行政の簡素化・効率化による他の経常経費の抑制･削減に努める。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54</xdr:row>
      <xdr:rowOff>134620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134620</xdr:rowOff>
    </xdr:from>
    <xdr:to>
      <xdr:col>11</xdr:col>
      <xdr:colOff>9525</xdr:colOff>
      <xdr:row>55</xdr:row>
      <xdr:rowOff>77470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92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68580</xdr:rowOff>
    </xdr:from>
    <xdr:to>
      <xdr:col>15</xdr:col>
      <xdr:colOff>149225</xdr:colOff>
      <xdr:row>54</xdr:row>
      <xdr:rowOff>170180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その他に係る経常収支比率が類似団体平均を上回っているのは、多額の繰出金が主な原因である。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公共下水道事業特別会計で整備した下水道施設の元利償還に対する一般会計負担など多額の経費を要している。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今後、特別会計における独立採算の原則に立ち返り、料金などの適正化を図ることなどにより、税収を主な財源とする普通会計の負担額を減らしていくよう努める。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123734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18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117203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136797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136797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1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一部事務組合及び市立３病院への負担金が多額になっているため、類似団体平均を上回る状況が続いている。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各種団体への補助金については、効率的・効果的な運用を図るため、統一的な基準に基づく客観的な審査を行い、引き続き整理適正化に努める。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既発債の繰上償還や中長期財政計画に沿った財政運営に努めたことにより減少傾向が続いており、平成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年度からは類似団体平均を下回った。</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今後も計画的な地方債の発行に努め、後年度に過度の負担を残さないよう健全な財政運営に努める。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121286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457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167005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457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167005</xdr:rowOff>
    </xdr:from>
    <xdr:to>
      <xdr:col>11</xdr:col>
      <xdr:colOff>9525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97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70486</xdr:rowOff>
    </xdr:from>
    <xdr:to>
      <xdr:col>24</xdr:col>
      <xdr:colOff>76200</xdr:colOff>
      <xdr:row>77</xdr:row>
      <xdr:rowOff>636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87013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4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116205</xdr:rowOff>
    </xdr:from>
    <xdr:to>
      <xdr:col>11</xdr:col>
      <xdr:colOff>60325</xdr:colOff>
      <xdr:row>77</xdr:row>
      <xdr:rowOff>46355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31132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公債費以外で見た場合、類似団体平均を下回っているが、補助費や繰出金などの割合は高くなっている。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行財政改革による行政の簡素化・効率化、補助金の整理適正化、受益者負担の適正化などにより、経常経費の削減に努める。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28702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837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75</xdr:row>
      <xdr:rowOff>129286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0972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129286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33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71628</xdr:rowOff>
    </xdr:from>
    <xdr:to>
      <xdr:col>74</xdr:col>
      <xdr:colOff>31750</xdr:colOff>
      <xdr:row>75</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161840</xdr:rowOff>
    </xdr:from>
    <xdr:to>
      <xdr:col>29</xdr:col>
      <xdr:colOff>127000</xdr:colOff>
      <xdr:row>16</xdr:row>
      <xdr:rowOff>11454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81215"/>
          <a:ext cx="6477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11454</xdr:rowOff>
    </xdr:from>
    <xdr:to>
      <xdr:col>26</xdr:col>
      <xdr:colOff>50800</xdr:colOff>
      <xdr:row>16</xdr:row>
      <xdr:rowOff>25251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2279"/>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171082</xdr:rowOff>
    </xdr:from>
    <xdr:to>
      <xdr:col>22</xdr:col>
      <xdr:colOff>114300</xdr:colOff>
      <xdr:row>16</xdr:row>
      <xdr:rowOff>25251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90457"/>
          <a:ext cx="6985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171082</xdr:rowOff>
    </xdr:from>
    <xdr:to>
      <xdr:col>18</xdr:col>
      <xdr:colOff>177800</xdr:colOff>
      <xdr:row>16</xdr:row>
      <xdr:rowOff>85928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0457"/>
          <a:ext cx="6985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111040</xdr:rowOff>
    </xdr:from>
    <xdr:to>
      <xdr:col>29</xdr:col>
      <xdr:colOff>177800</xdr:colOff>
      <xdr:row>16</xdr:row>
      <xdr:rowOff>41190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127567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132104</xdr:rowOff>
    </xdr:from>
    <xdr:to>
      <xdr:col>26</xdr:col>
      <xdr:colOff>101600</xdr:colOff>
      <xdr:row>16</xdr:row>
      <xdr:rowOff>62254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72431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145901</xdr:rowOff>
    </xdr:from>
    <xdr:to>
      <xdr:col>22</xdr:col>
      <xdr:colOff>165100</xdr:colOff>
      <xdr:row>16</xdr:row>
      <xdr:rowOff>76051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86228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120282</xdr:rowOff>
    </xdr:from>
    <xdr:to>
      <xdr:col>19</xdr:col>
      <xdr:colOff>38100</xdr:colOff>
      <xdr:row>16</xdr:row>
      <xdr:rowOff>50432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60609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35128</xdr:rowOff>
    </xdr:from>
    <xdr:to>
      <xdr:col>15</xdr:col>
      <xdr:colOff>101600</xdr:colOff>
      <xdr:row>16</xdr:row>
      <xdr:rowOff>136728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146905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64158</xdr:rowOff>
    </xdr:from>
    <xdr:to>
      <xdr:col>29</xdr:col>
      <xdr:colOff>127000</xdr:colOff>
      <xdr:row>37</xdr:row>
      <xdr:rowOff>66764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88858"/>
          <a:ext cx="6477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19764</xdr:rowOff>
    </xdr:from>
    <xdr:to>
      <xdr:col>26</xdr:col>
      <xdr:colOff>50800</xdr:colOff>
      <xdr:row>37</xdr:row>
      <xdr:rowOff>66764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44464"/>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124234</xdr:rowOff>
    </xdr:from>
    <xdr:to>
      <xdr:col>22</xdr:col>
      <xdr:colOff>114300</xdr:colOff>
      <xdr:row>37</xdr:row>
      <xdr:rowOff>19764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7484"/>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20198</xdr:rowOff>
    </xdr:from>
    <xdr:to>
      <xdr:col>18</xdr:col>
      <xdr:colOff>177800</xdr:colOff>
      <xdr:row>36</xdr:row>
      <xdr:rowOff>124234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3448"/>
          <a:ext cx="698500" cy="10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13358</xdr:rowOff>
    </xdr:from>
    <xdr:to>
      <xdr:col>29</xdr:col>
      <xdr:colOff>177800</xdr:colOff>
      <xdr:row>37</xdr:row>
      <xdr:rowOff>114958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156885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15964</xdr:rowOff>
    </xdr:from>
    <xdr:to>
      <xdr:col>26</xdr:col>
      <xdr:colOff>101600</xdr:colOff>
      <xdr:row>37</xdr:row>
      <xdr:rowOff>117564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140414</xdr:rowOff>
    </xdr:from>
    <xdr:to>
      <xdr:col>22</xdr:col>
      <xdr:colOff>165100</xdr:colOff>
      <xdr:row>37</xdr:row>
      <xdr:rowOff>70564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55341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73434</xdr:rowOff>
    </xdr:from>
    <xdr:to>
      <xdr:col>19</xdr:col>
      <xdr:colOff>38100</xdr:colOff>
      <xdr:row>37</xdr:row>
      <xdr:rowOff>3584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185211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312298</xdr:rowOff>
    </xdr:from>
    <xdr:to>
      <xdr:col>15</xdr:col>
      <xdr:colOff>101600</xdr:colOff>
      <xdr:row>36</xdr:row>
      <xdr:rowOff>70998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81175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80329</xdr:rowOff>
    </xdr:from>
    <xdr:to>
      <xdr:col>24</xdr:col>
      <xdr:colOff>63500</xdr:colOff>
      <xdr:row>36</xdr:row>
      <xdr:rowOff>101475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2529"/>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80329</xdr:rowOff>
    </xdr:from>
    <xdr:to>
      <xdr:col>19</xdr:col>
      <xdr:colOff>177800</xdr:colOff>
      <xdr:row>36</xdr:row>
      <xdr:rowOff>104414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2529"/>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64033</xdr:rowOff>
    </xdr:from>
    <xdr:to>
      <xdr:col>15</xdr:col>
      <xdr:colOff>50800</xdr:colOff>
      <xdr:row>36</xdr:row>
      <xdr:rowOff>104414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36233"/>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64033</xdr:rowOff>
    </xdr:from>
    <xdr:to>
      <xdr:col>10</xdr:col>
      <xdr:colOff>114300</xdr:colOff>
      <xdr:row>36</xdr:row>
      <xdr:rowOff>118783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6233"/>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50675</xdr:rowOff>
    </xdr:from>
    <xdr:to>
      <xdr:col>24</xdr:col>
      <xdr:colOff>114300</xdr:colOff>
      <xdr:row>36</xdr:row>
      <xdr:rowOff>152275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29102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29529</xdr:rowOff>
    </xdr:from>
    <xdr:to>
      <xdr:col>20</xdr:col>
      <xdr:colOff>38100</xdr:colOff>
      <xdr:row>36</xdr:row>
      <xdr:rowOff>131129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147656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53614</xdr:rowOff>
    </xdr:from>
    <xdr:to>
      <xdr:col>15</xdr:col>
      <xdr:colOff>101600</xdr:colOff>
      <xdr:row>36</xdr:row>
      <xdr:rowOff>155214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146341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13233</xdr:rowOff>
    </xdr:from>
    <xdr:to>
      <xdr:col>10</xdr:col>
      <xdr:colOff>165100</xdr:colOff>
      <xdr:row>36</xdr:row>
      <xdr:rowOff>114833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131360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67983</xdr:rowOff>
    </xdr:from>
    <xdr:to>
      <xdr:col>6</xdr:col>
      <xdr:colOff>38100</xdr:colOff>
      <xdr:row>36</xdr:row>
      <xdr:rowOff>169583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45778</xdr:rowOff>
    </xdr:from>
    <xdr:to>
      <xdr:col>24</xdr:col>
      <xdr:colOff>63500</xdr:colOff>
      <xdr:row>57</xdr:row>
      <xdr:rowOff>59102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18428"/>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45778</xdr:rowOff>
    </xdr:from>
    <xdr:to>
      <xdr:col>19</xdr:col>
      <xdr:colOff>177800</xdr:colOff>
      <xdr:row>57</xdr:row>
      <xdr:rowOff>45925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842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45925</xdr:rowOff>
    </xdr:from>
    <xdr:to>
      <xdr:col>15</xdr:col>
      <xdr:colOff>50800</xdr:colOff>
      <xdr:row>57</xdr:row>
      <xdr:rowOff>69765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85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69765</xdr:rowOff>
    </xdr:from>
    <xdr:to>
      <xdr:col>10</xdr:col>
      <xdr:colOff>114300</xdr:colOff>
      <xdr:row>57</xdr:row>
      <xdr:rowOff>119828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42415"/>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8302</xdr:rowOff>
    </xdr:from>
    <xdr:to>
      <xdr:col>24</xdr:col>
      <xdr:colOff>114300</xdr:colOff>
      <xdr:row>57</xdr:row>
      <xdr:rowOff>109902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158179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166428</xdr:rowOff>
    </xdr:from>
    <xdr:to>
      <xdr:col>20</xdr:col>
      <xdr:colOff>38100</xdr:colOff>
      <xdr:row>57</xdr:row>
      <xdr:rowOff>96578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87705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166575</xdr:rowOff>
    </xdr:from>
    <xdr:to>
      <xdr:col>15</xdr:col>
      <xdr:colOff>101600</xdr:colOff>
      <xdr:row>57</xdr:row>
      <xdr:rowOff>96725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18965</xdr:rowOff>
    </xdr:from>
    <xdr:to>
      <xdr:col>10</xdr:col>
      <xdr:colOff>165100</xdr:colOff>
      <xdr:row>57</xdr:row>
      <xdr:rowOff>120565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111692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69028</xdr:rowOff>
    </xdr:from>
    <xdr:to>
      <xdr:col>6</xdr:col>
      <xdr:colOff>38100</xdr:colOff>
      <xdr:row>57</xdr:row>
      <xdr:rowOff>170628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161755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71279</xdr:rowOff>
    </xdr:from>
    <xdr:to>
      <xdr:col>24</xdr:col>
      <xdr:colOff>63500</xdr:colOff>
      <xdr:row>78</xdr:row>
      <xdr:rowOff>79808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4379"/>
          <a:ext cx="838200" cy="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79808</xdr:rowOff>
    </xdr:from>
    <xdr:to>
      <xdr:col>19</xdr:col>
      <xdr:colOff>177800</xdr:colOff>
      <xdr:row>78</xdr:row>
      <xdr:rowOff>84607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290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84607</xdr:rowOff>
    </xdr:from>
    <xdr:to>
      <xdr:col>15</xdr:col>
      <xdr:colOff>50800</xdr:colOff>
      <xdr:row>78</xdr:row>
      <xdr:rowOff>88974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770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88974</xdr:rowOff>
    </xdr:from>
    <xdr:to>
      <xdr:col>10</xdr:col>
      <xdr:colOff>114300</xdr:colOff>
      <xdr:row>78</xdr:row>
      <xdr:rowOff>90802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207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20479</xdr:rowOff>
    </xdr:from>
    <xdr:to>
      <xdr:col>24</xdr:col>
      <xdr:colOff>114300</xdr:colOff>
      <xdr:row>78</xdr:row>
      <xdr:rowOff>122079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106856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29008</xdr:rowOff>
    </xdr:from>
    <xdr:to>
      <xdr:col>20</xdr:col>
      <xdr:colOff>38100</xdr:colOff>
      <xdr:row>78</xdr:row>
      <xdr:rowOff>130608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33807</xdr:rowOff>
    </xdr:from>
    <xdr:to>
      <xdr:col>15</xdr:col>
      <xdr:colOff>101600</xdr:colOff>
      <xdr:row>78</xdr:row>
      <xdr:rowOff>135407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126534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38174</xdr:rowOff>
    </xdr:from>
    <xdr:to>
      <xdr:col>10</xdr:col>
      <xdr:colOff>165100</xdr:colOff>
      <xdr:row>78</xdr:row>
      <xdr:rowOff>139774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130901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40002</xdr:rowOff>
    </xdr:from>
    <xdr:to>
      <xdr:col>6</xdr:col>
      <xdr:colOff>38100</xdr:colOff>
      <xdr:row>78</xdr:row>
      <xdr:rowOff>141602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132729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121805</xdr:rowOff>
    </xdr:from>
    <xdr:to>
      <xdr:col>24</xdr:col>
      <xdr:colOff>63500</xdr:colOff>
      <xdr:row>95</xdr:row>
      <xdr:rowOff>161353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09555"/>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161353</xdr:rowOff>
    </xdr:from>
    <xdr:to>
      <xdr:col>19</xdr:col>
      <xdr:colOff>177800</xdr:colOff>
      <xdr:row>96</xdr:row>
      <xdr:rowOff>76518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49103"/>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57290</xdr:rowOff>
    </xdr:from>
    <xdr:to>
      <xdr:col>15</xdr:col>
      <xdr:colOff>50800</xdr:colOff>
      <xdr:row>96</xdr:row>
      <xdr:rowOff>76518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16490"/>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57290</xdr:rowOff>
    </xdr:from>
    <xdr:to>
      <xdr:col>10</xdr:col>
      <xdr:colOff>114300</xdr:colOff>
      <xdr:row>96</xdr:row>
      <xdr:rowOff>76733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6490"/>
          <a:ext cx="8890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71005</xdr:rowOff>
    </xdr:from>
    <xdr:to>
      <xdr:col>24</xdr:col>
      <xdr:colOff>114300</xdr:colOff>
      <xdr:row>96</xdr:row>
      <xdr:rowOff>1155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93882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110553</xdr:rowOff>
    </xdr:from>
    <xdr:to>
      <xdr:col>20</xdr:col>
      <xdr:colOff>38100</xdr:colOff>
      <xdr:row>96</xdr:row>
      <xdr:rowOff>40703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57230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25718</xdr:rowOff>
    </xdr:from>
    <xdr:to>
      <xdr:col>15</xdr:col>
      <xdr:colOff>101600</xdr:colOff>
      <xdr:row>96</xdr:row>
      <xdr:rowOff>127318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143845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6490</xdr:rowOff>
    </xdr:from>
    <xdr:to>
      <xdr:col>10</xdr:col>
      <xdr:colOff>165100</xdr:colOff>
      <xdr:row>96</xdr:row>
      <xdr:rowOff>108090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124617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25933</xdr:rowOff>
    </xdr:from>
    <xdr:to>
      <xdr:col>6</xdr:col>
      <xdr:colOff>38100</xdr:colOff>
      <xdr:row>96</xdr:row>
      <xdr:rowOff>127533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144060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96070</xdr:rowOff>
    </xdr:from>
    <xdr:to>
      <xdr:col>55</xdr:col>
      <xdr:colOff>0</xdr:colOff>
      <xdr:row>32</xdr:row>
      <xdr:rowOff>118751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582470"/>
          <a:ext cx="8382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118751</xdr:rowOff>
    </xdr:from>
    <xdr:to>
      <xdr:col>50</xdr:col>
      <xdr:colOff>114300</xdr:colOff>
      <xdr:row>33</xdr:row>
      <xdr:rowOff>140778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605151"/>
          <a:ext cx="889000" cy="1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140778</xdr:rowOff>
    </xdr:from>
    <xdr:to>
      <xdr:col>45</xdr:col>
      <xdr:colOff>177800</xdr:colOff>
      <xdr:row>35</xdr:row>
      <xdr:rowOff>26053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798628"/>
          <a:ext cx="889000" cy="2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24910</xdr:rowOff>
    </xdr:from>
    <xdr:to>
      <xdr:col>41</xdr:col>
      <xdr:colOff>50800</xdr:colOff>
      <xdr:row>35</xdr:row>
      <xdr:rowOff>26053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0256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45270</xdr:rowOff>
    </xdr:from>
    <xdr:to>
      <xdr:col>55</xdr:col>
      <xdr:colOff>50800</xdr:colOff>
      <xdr:row>32</xdr:row>
      <xdr:rowOff>146870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5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68147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67951</xdr:rowOff>
    </xdr:from>
    <xdr:to>
      <xdr:col>50</xdr:col>
      <xdr:colOff>165100</xdr:colOff>
      <xdr:row>32</xdr:row>
      <xdr:rowOff>169551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14628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32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89978</xdr:rowOff>
    </xdr:from>
    <xdr:to>
      <xdr:col>46</xdr:col>
      <xdr:colOff>38100</xdr:colOff>
      <xdr:row>34</xdr:row>
      <xdr:rowOff>20128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36655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5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146703</xdr:rowOff>
    </xdr:from>
    <xdr:to>
      <xdr:col>41</xdr:col>
      <xdr:colOff>101600</xdr:colOff>
      <xdr:row>35</xdr:row>
      <xdr:rowOff>76853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93380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7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145560</xdr:rowOff>
    </xdr:from>
    <xdr:to>
      <xdr:col>36</xdr:col>
      <xdr:colOff>165100</xdr:colOff>
      <xdr:row>35</xdr:row>
      <xdr:rowOff>75710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92237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7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75093</xdr:rowOff>
    </xdr:from>
    <xdr:to>
      <xdr:col>55</xdr:col>
      <xdr:colOff>0</xdr:colOff>
      <xdr:row>55</xdr:row>
      <xdr:rowOff>95569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04843"/>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87111</xdr:rowOff>
    </xdr:from>
    <xdr:to>
      <xdr:col>50</xdr:col>
      <xdr:colOff>114300</xdr:colOff>
      <xdr:row>55</xdr:row>
      <xdr:rowOff>95569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002511"/>
          <a:ext cx="889000" cy="5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87111</xdr:rowOff>
    </xdr:from>
    <xdr:to>
      <xdr:col>45</xdr:col>
      <xdr:colOff>177800</xdr:colOff>
      <xdr:row>54</xdr:row>
      <xdr:rowOff>110700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002511"/>
          <a:ext cx="889000" cy="3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40183</xdr:rowOff>
    </xdr:from>
    <xdr:to>
      <xdr:col>41</xdr:col>
      <xdr:colOff>50800</xdr:colOff>
      <xdr:row>54</xdr:row>
      <xdr:rowOff>110700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127033"/>
          <a:ext cx="889000" cy="2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24293</xdr:rowOff>
    </xdr:from>
    <xdr:to>
      <xdr:col>55</xdr:col>
      <xdr:colOff>50800</xdr:colOff>
      <xdr:row>55</xdr:row>
      <xdr:rowOff>125893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44769</xdr:rowOff>
    </xdr:from>
    <xdr:to>
      <xdr:col>50</xdr:col>
      <xdr:colOff>165100</xdr:colOff>
      <xdr:row>55</xdr:row>
      <xdr:rowOff>146369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137496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5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36311</xdr:rowOff>
    </xdr:from>
    <xdr:to>
      <xdr:col>46</xdr:col>
      <xdr:colOff>38100</xdr:colOff>
      <xdr:row>52</xdr:row>
      <xdr:rowOff>137911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9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154438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72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59900</xdr:rowOff>
    </xdr:from>
    <xdr:to>
      <xdr:col>41</xdr:col>
      <xdr:colOff>101600</xdr:colOff>
      <xdr:row>54</xdr:row>
      <xdr:rowOff>161500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6577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0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160833</xdr:rowOff>
    </xdr:from>
    <xdr:to>
      <xdr:col>36</xdr:col>
      <xdr:colOff>165100</xdr:colOff>
      <xdr:row>53</xdr:row>
      <xdr:rowOff>90983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0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107510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8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39770</xdr:rowOff>
    </xdr:from>
    <xdr:to>
      <xdr:col>55</xdr:col>
      <xdr:colOff>0</xdr:colOff>
      <xdr:row>79</xdr:row>
      <xdr:rowOff>9682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412870"/>
          <a:ext cx="838200" cy="1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13055</xdr:rowOff>
    </xdr:from>
    <xdr:to>
      <xdr:col>50</xdr:col>
      <xdr:colOff>114300</xdr:colOff>
      <xdr:row>79</xdr:row>
      <xdr:rowOff>9682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043255"/>
          <a:ext cx="889000" cy="5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13055</xdr:rowOff>
    </xdr:from>
    <xdr:to>
      <xdr:col>45</xdr:col>
      <xdr:colOff>177800</xdr:colOff>
      <xdr:row>76</xdr:row>
      <xdr:rowOff>110330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043255"/>
          <a:ext cx="889000" cy="9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160420</xdr:rowOff>
    </xdr:from>
    <xdr:to>
      <xdr:col>55</xdr:col>
      <xdr:colOff>50800</xdr:colOff>
      <xdr:row>78</xdr:row>
      <xdr:rowOff>90570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130332</xdr:rowOff>
    </xdr:from>
    <xdr:to>
      <xdr:col>50</xdr:col>
      <xdr:colOff>165100</xdr:colOff>
      <xdr:row>79</xdr:row>
      <xdr:rowOff>60482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51609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133706</xdr:rowOff>
    </xdr:from>
    <xdr:to>
      <xdr:col>46</xdr:col>
      <xdr:colOff>38100</xdr:colOff>
      <xdr:row>76</xdr:row>
      <xdr:rowOff>63857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92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80383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59530</xdr:rowOff>
    </xdr:from>
    <xdr:to>
      <xdr:col>41</xdr:col>
      <xdr:colOff>101600</xdr:colOff>
      <xdr:row>76</xdr:row>
      <xdr:rowOff>161130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6207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148704</xdr:rowOff>
    </xdr:from>
    <xdr:to>
      <xdr:col>55</xdr:col>
      <xdr:colOff>0</xdr:colOff>
      <xdr:row>96</xdr:row>
      <xdr:rowOff>150330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36454"/>
          <a:ext cx="838200" cy="1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148704</xdr:rowOff>
    </xdr:from>
    <xdr:to>
      <xdr:col>50</xdr:col>
      <xdr:colOff>114300</xdr:colOff>
      <xdr:row>96</xdr:row>
      <xdr:rowOff>25515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3645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25515</xdr:rowOff>
    </xdr:from>
    <xdr:to>
      <xdr:col>45</xdr:col>
      <xdr:colOff>177800</xdr:colOff>
      <xdr:row>97</xdr:row>
      <xdr:rowOff>94678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4715"/>
          <a:ext cx="889000" cy="2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99530</xdr:rowOff>
    </xdr:from>
    <xdr:to>
      <xdr:col>55</xdr:col>
      <xdr:colOff>50800</xdr:colOff>
      <xdr:row>97</xdr:row>
      <xdr:rowOff>29680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77957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97904</xdr:rowOff>
    </xdr:from>
    <xdr:to>
      <xdr:col>50</xdr:col>
      <xdr:colOff>165100</xdr:colOff>
      <xdr:row>96</xdr:row>
      <xdr:rowOff>28054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146165</xdr:rowOff>
    </xdr:from>
    <xdr:to>
      <xdr:col>46</xdr:col>
      <xdr:colOff>38100</xdr:colOff>
      <xdr:row>96</xdr:row>
      <xdr:rowOff>76315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92842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43878</xdr:rowOff>
    </xdr:from>
    <xdr:to>
      <xdr:col>41</xdr:col>
      <xdr:colOff>101600</xdr:colOff>
      <xdr:row>97</xdr:row>
      <xdr:rowOff>145478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136605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31017</xdr:rowOff>
    </xdr:from>
    <xdr:to>
      <xdr:col>85</xdr:col>
      <xdr:colOff>127000</xdr:colOff>
      <xdr:row>39</xdr:row>
      <xdr:rowOff>58514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17567"/>
          <a:ext cx="8382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31017</xdr:rowOff>
    </xdr:from>
    <xdr:to>
      <xdr:col>81</xdr:col>
      <xdr:colOff>50800</xdr:colOff>
      <xdr:row>39</xdr:row>
      <xdr:rowOff>66009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17567"/>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66009</xdr:rowOff>
    </xdr:from>
    <xdr:to>
      <xdr:col>76</xdr:col>
      <xdr:colOff>114300</xdr:colOff>
      <xdr:row>39</xdr:row>
      <xdr:rowOff>89343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52559"/>
          <a:ext cx="889000" cy="2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87938</xdr:rowOff>
    </xdr:from>
    <xdr:to>
      <xdr:col>71</xdr:col>
      <xdr:colOff>177800</xdr:colOff>
      <xdr:row>39</xdr:row>
      <xdr:rowOff>89343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74488"/>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7714</xdr:rowOff>
    </xdr:from>
    <xdr:to>
      <xdr:col>85</xdr:col>
      <xdr:colOff>177800</xdr:colOff>
      <xdr:row>39</xdr:row>
      <xdr:rowOff>109314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151667</xdr:rowOff>
    </xdr:from>
    <xdr:to>
      <xdr:col>81</xdr:col>
      <xdr:colOff>101600</xdr:colOff>
      <xdr:row>39</xdr:row>
      <xdr:rowOff>81817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98344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44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15209</xdr:rowOff>
    </xdr:from>
    <xdr:to>
      <xdr:col>76</xdr:col>
      <xdr:colOff>165100</xdr:colOff>
      <xdr:row>39</xdr:row>
      <xdr:rowOff>116809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0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107936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9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38543</xdr:rowOff>
    </xdr:from>
    <xdr:to>
      <xdr:col>72</xdr:col>
      <xdr:colOff>38100</xdr:colOff>
      <xdr:row>39</xdr:row>
      <xdr:rowOff>140143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131270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37138</xdr:rowOff>
    </xdr:from>
    <xdr:to>
      <xdr:col>67</xdr:col>
      <xdr:colOff>101600</xdr:colOff>
      <xdr:row>39</xdr:row>
      <xdr:rowOff>138738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129865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1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40856</xdr:rowOff>
    </xdr:from>
    <xdr:to>
      <xdr:col>85</xdr:col>
      <xdr:colOff>127000</xdr:colOff>
      <xdr:row>74</xdr:row>
      <xdr:rowOff>44234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28156"/>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28918</xdr:rowOff>
    </xdr:from>
    <xdr:to>
      <xdr:col>81</xdr:col>
      <xdr:colOff>50800</xdr:colOff>
      <xdr:row>74</xdr:row>
      <xdr:rowOff>40856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716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19355</xdr:rowOff>
    </xdr:from>
    <xdr:to>
      <xdr:col>76</xdr:col>
      <xdr:colOff>114300</xdr:colOff>
      <xdr:row>74</xdr:row>
      <xdr:rowOff>28918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06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19355</xdr:rowOff>
    </xdr:from>
    <xdr:to>
      <xdr:col>71</xdr:col>
      <xdr:colOff>177800</xdr:colOff>
      <xdr:row>74</xdr:row>
      <xdr:rowOff>35699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70665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164884</xdr:rowOff>
    </xdr:from>
    <xdr:to>
      <xdr:col>85</xdr:col>
      <xdr:colOff>177800</xdr:colOff>
      <xdr:row>74</xdr:row>
      <xdr:rowOff>95034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161506</xdr:rowOff>
    </xdr:from>
    <xdr:to>
      <xdr:col>81</xdr:col>
      <xdr:colOff>101600</xdr:colOff>
      <xdr:row>74</xdr:row>
      <xdr:rowOff>91656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108183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149568</xdr:rowOff>
    </xdr:from>
    <xdr:to>
      <xdr:col>76</xdr:col>
      <xdr:colOff>165100</xdr:colOff>
      <xdr:row>74</xdr:row>
      <xdr:rowOff>79718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96245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140005</xdr:rowOff>
    </xdr:from>
    <xdr:to>
      <xdr:col>72</xdr:col>
      <xdr:colOff>38100</xdr:colOff>
      <xdr:row>74</xdr:row>
      <xdr:rowOff>70155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86682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156349</xdr:rowOff>
    </xdr:from>
    <xdr:to>
      <xdr:col>67</xdr:col>
      <xdr:colOff>101600</xdr:colOff>
      <xdr:row>74</xdr:row>
      <xdr:rowOff>86499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103026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73840</xdr:rowOff>
    </xdr:from>
    <xdr:to>
      <xdr:col>85</xdr:col>
      <xdr:colOff>127000</xdr:colOff>
      <xdr:row>96</xdr:row>
      <xdr:rowOff>53930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361590"/>
          <a:ext cx="8382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90140</xdr:rowOff>
    </xdr:from>
    <xdr:to>
      <xdr:col>81</xdr:col>
      <xdr:colOff>50800</xdr:colOff>
      <xdr:row>96</xdr:row>
      <xdr:rowOff>53930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377890"/>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90140</xdr:rowOff>
    </xdr:from>
    <xdr:to>
      <xdr:col>76</xdr:col>
      <xdr:colOff>114300</xdr:colOff>
      <xdr:row>96</xdr:row>
      <xdr:rowOff>151564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377890"/>
          <a:ext cx="889000" cy="2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151564</xdr:rowOff>
    </xdr:from>
    <xdr:to>
      <xdr:col>71</xdr:col>
      <xdr:colOff>177800</xdr:colOff>
      <xdr:row>97</xdr:row>
      <xdr:rowOff>122396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10764"/>
          <a:ext cx="889000" cy="14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23040</xdr:rowOff>
    </xdr:from>
    <xdr:to>
      <xdr:col>85</xdr:col>
      <xdr:colOff>177800</xdr:colOff>
      <xdr:row>95</xdr:row>
      <xdr:rowOff>124640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45917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3130</xdr:rowOff>
    </xdr:from>
    <xdr:to>
      <xdr:col>81</xdr:col>
      <xdr:colOff>101600</xdr:colOff>
      <xdr:row>96</xdr:row>
      <xdr:rowOff>104730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121257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39340</xdr:rowOff>
    </xdr:from>
    <xdr:to>
      <xdr:col>76</xdr:col>
      <xdr:colOff>165100</xdr:colOff>
      <xdr:row>95</xdr:row>
      <xdr:rowOff>140940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157467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100764</xdr:rowOff>
    </xdr:from>
    <xdr:to>
      <xdr:col>72</xdr:col>
      <xdr:colOff>38100</xdr:colOff>
      <xdr:row>97</xdr:row>
      <xdr:rowOff>30914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22041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71596</xdr:rowOff>
    </xdr:from>
    <xdr:to>
      <xdr:col>67</xdr:col>
      <xdr:colOff>101600</xdr:colOff>
      <xdr:row>98</xdr:row>
      <xdr:rowOff>1746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164323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79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128651</xdr:rowOff>
    </xdr:from>
    <xdr:to>
      <xdr:col>116</xdr:col>
      <xdr:colOff>63500</xdr:colOff>
      <xdr:row>38</xdr:row>
      <xdr:rowOff>130556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615051"/>
          <a:ext cx="838200" cy="10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128651</xdr:rowOff>
    </xdr:from>
    <xdr:to>
      <xdr:col>111</xdr:col>
      <xdr:colOff>177800</xdr:colOff>
      <xdr:row>38</xdr:row>
      <xdr:rowOff>128270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615051"/>
          <a:ext cx="889000" cy="10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128270</xdr:rowOff>
    </xdr:from>
    <xdr:to>
      <xdr:col>107</xdr:col>
      <xdr:colOff>50800</xdr:colOff>
      <xdr:row>39</xdr:row>
      <xdr:rowOff>32004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43370"/>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112141</xdr:rowOff>
    </xdr:from>
    <xdr:to>
      <xdr:col>102</xdr:col>
      <xdr:colOff>114300</xdr:colOff>
      <xdr:row>39</xdr:row>
      <xdr:rowOff>32004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27241"/>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79756</xdr:rowOff>
    </xdr:from>
    <xdr:to>
      <xdr:col>116</xdr:col>
      <xdr:colOff>114300</xdr:colOff>
      <xdr:row>39</xdr:row>
      <xdr:rowOff>9906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166133</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0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77851</xdr:rowOff>
    </xdr:from>
    <xdr:to>
      <xdr:col>112</xdr:col>
      <xdr:colOff>38100</xdr:colOff>
      <xdr:row>33</xdr:row>
      <xdr:rowOff>8001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24528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3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77470</xdr:rowOff>
    </xdr:from>
    <xdr:to>
      <xdr:col>107</xdr:col>
      <xdr:colOff>101600</xdr:colOff>
      <xdr:row>39</xdr:row>
      <xdr:rowOff>7620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170197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152654</xdr:rowOff>
    </xdr:from>
    <xdr:to>
      <xdr:col>102</xdr:col>
      <xdr:colOff>165100</xdr:colOff>
      <xdr:row>39</xdr:row>
      <xdr:rowOff>82804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73931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61341</xdr:rowOff>
    </xdr:from>
    <xdr:to>
      <xdr:col>98</xdr:col>
      <xdr:colOff>38100</xdr:colOff>
      <xdr:row>38</xdr:row>
      <xdr:rowOff>162941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154068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44031</xdr:rowOff>
    </xdr:from>
    <xdr:to>
      <xdr:col>116</xdr:col>
      <xdr:colOff>63500</xdr:colOff>
      <xdr:row>58</xdr:row>
      <xdr:rowOff>46469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8813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46469</xdr:rowOff>
    </xdr:from>
    <xdr:to>
      <xdr:col>111</xdr:col>
      <xdr:colOff>177800</xdr:colOff>
      <xdr:row>58</xdr:row>
      <xdr:rowOff>50317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905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115963</xdr:rowOff>
    </xdr:from>
    <xdr:to>
      <xdr:col>107</xdr:col>
      <xdr:colOff>50800</xdr:colOff>
      <xdr:row>58</xdr:row>
      <xdr:rowOff>50317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17163"/>
          <a:ext cx="8890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11341</xdr:rowOff>
    </xdr:from>
    <xdr:to>
      <xdr:col>102</xdr:col>
      <xdr:colOff>114300</xdr:colOff>
      <xdr:row>56</xdr:row>
      <xdr:rowOff>115963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441091"/>
          <a:ext cx="8890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164681</xdr:rowOff>
    </xdr:from>
    <xdr:to>
      <xdr:col>116</xdr:col>
      <xdr:colOff>114300</xdr:colOff>
      <xdr:row>58</xdr:row>
      <xdr:rowOff>94831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143108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167119</xdr:rowOff>
    </xdr:from>
    <xdr:to>
      <xdr:col>112</xdr:col>
      <xdr:colOff>38100</xdr:colOff>
      <xdr:row>58</xdr:row>
      <xdr:rowOff>97269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88396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170967</xdr:rowOff>
    </xdr:from>
    <xdr:to>
      <xdr:col>107</xdr:col>
      <xdr:colOff>101600</xdr:colOff>
      <xdr:row>58</xdr:row>
      <xdr:rowOff>101117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65163</xdr:rowOff>
    </xdr:from>
    <xdr:to>
      <xdr:col>102</xdr:col>
      <xdr:colOff>165100</xdr:colOff>
      <xdr:row>56</xdr:row>
      <xdr:rowOff>166763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11840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131991</xdr:rowOff>
    </xdr:from>
    <xdr:to>
      <xdr:col>98</xdr:col>
      <xdr:colOff>38100</xdr:colOff>
      <xdr:row>55</xdr:row>
      <xdr:rowOff>62141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3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78668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1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26581</xdr:rowOff>
    </xdr:from>
    <xdr:to>
      <xdr:col>116</xdr:col>
      <xdr:colOff>63500</xdr:colOff>
      <xdr:row>74</xdr:row>
      <xdr:rowOff>33268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13881"/>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160179</xdr:rowOff>
    </xdr:from>
    <xdr:to>
      <xdr:col>111</xdr:col>
      <xdr:colOff>177800</xdr:colOff>
      <xdr:row>74</xdr:row>
      <xdr:rowOff>33268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67602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160179</xdr:rowOff>
    </xdr:from>
    <xdr:to>
      <xdr:col>107</xdr:col>
      <xdr:colOff>50800</xdr:colOff>
      <xdr:row>74</xdr:row>
      <xdr:rowOff>61195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7602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61195</xdr:rowOff>
    </xdr:from>
    <xdr:to>
      <xdr:col>102</xdr:col>
      <xdr:colOff>114300</xdr:colOff>
      <xdr:row>74</xdr:row>
      <xdr:rowOff>141377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48495"/>
          <a:ext cx="889000" cy="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147231</xdr:rowOff>
    </xdr:from>
    <xdr:to>
      <xdr:col>116</xdr:col>
      <xdr:colOff>114300</xdr:colOff>
      <xdr:row>74</xdr:row>
      <xdr:rowOff>77381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170108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153918</xdr:rowOff>
    </xdr:from>
    <xdr:to>
      <xdr:col>112</xdr:col>
      <xdr:colOff>38100</xdr:colOff>
      <xdr:row>74</xdr:row>
      <xdr:rowOff>84068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100595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109379</xdr:rowOff>
    </xdr:from>
    <xdr:to>
      <xdr:col>107</xdr:col>
      <xdr:colOff>101600</xdr:colOff>
      <xdr:row>74</xdr:row>
      <xdr:rowOff>39529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56056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10395</xdr:rowOff>
    </xdr:from>
    <xdr:to>
      <xdr:col>102</xdr:col>
      <xdr:colOff>165100</xdr:colOff>
      <xdr:row>74</xdr:row>
      <xdr:rowOff>111995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128522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90577</xdr:rowOff>
    </xdr:from>
    <xdr:to>
      <xdr:col>98</xdr:col>
      <xdr:colOff>38100</xdr:colOff>
      <xdr:row>75</xdr:row>
      <xdr:rowOff>20727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37254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551,028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円となっている。主な構成項目である普通建設事業費は、住民一人当たり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65,185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円少ない結果となった。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、事業の完了により津島</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中学校の改築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等にかかる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事業費が減少し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たことなどにより、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投資及び出資金については、介護老人保健施設事業会計出資金の皆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年度と比較すると大幅に減少して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また、補助費等については、住民一人当たり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93,672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％増加していることから類似団体平均を大きく上回っている。市立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病院への負担金が多額になっていること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や愛顔つなぐえひめ国体宇和島市実行委員会への負担金が増加したこと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円の増加となっている。各種団体への補助金について、効率的・効果的な運用を図るため、統一的な基準に基づく客観的な審査を行い、整理適正化に努める。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47346</xdr:rowOff>
    </xdr:from>
    <xdr:to>
      <xdr:col>24</xdr:col>
      <xdr:colOff>63500</xdr:colOff>
      <xdr:row>35</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809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105867</xdr:rowOff>
    </xdr:from>
    <xdr:to>
      <xdr:col>19</xdr:col>
      <xdr:colOff>177800</xdr:colOff>
      <xdr:row>35</xdr:row>
      <xdr:rowOff>47346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5167"/>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105867</xdr:rowOff>
    </xdr:from>
    <xdr:to>
      <xdr:col>15</xdr:col>
      <xdr:colOff>50800</xdr:colOff>
      <xdr:row>35</xdr:row>
      <xdr:rowOff>31343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5167"/>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31343</xdr:rowOff>
    </xdr:from>
    <xdr:to>
      <xdr:col>10</xdr:col>
      <xdr:colOff>114300</xdr:colOff>
      <xdr:row>35</xdr:row>
      <xdr:rowOff>64262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320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42723</xdr:rowOff>
    </xdr:from>
    <xdr:to>
      <xdr:col>24</xdr:col>
      <xdr:colOff>114300</xdr:colOff>
      <xdr:row>35</xdr:row>
      <xdr:rowOff>144323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21150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2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167996</xdr:rowOff>
    </xdr:from>
    <xdr:to>
      <xdr:col>20</xdr:col>
      <xdr:colOff>38100</xdr:colOff>
      <xdr:row>35</xdr:row>
      <xdr:rowOff>98146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89273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55067</xdr:rowOff>
    </xdr:from>
    <xdr:to>
      <xdr:col>15</xdr:col>
      <xdr:colOff>101600</xdr:colOff>
      <xdr:row>34</xdr:row>
      <xdr:rowOff>156667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147794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151993</xdr:rowOff>
    </xdr:from>
    <xdr:to>
      <xdr:col>10</xdr:col>
      <xdr:colOff>165100</xdr:colOff>
      <xdr:row>35</xdr:row>
      <xdr:rowOff>82143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73270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106189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146850</xdr:rowOff>
    </xdr:from>
    <xdr:to>
      <xdr:col>24</xdr:col>
      <xdr:colOff>63500</xdr:colOff>
      <xdr:row>57</xdr:row>
      <xdr:rowOff>132207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48050"/>
          <a:ext cx="838200" cy="1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27063</xdr:rowOff>
    </xdr:from>
    <xdr:to>
      <xdr:col>19</xdr:col>
      <xdr:colOff>177800</xdr:colOff>
      <xdr:row>56</xdr:row>
      <xdr:rowOff>146850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28263"/>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27063</xdr:rowOff>
    </xdr:from>
    <xdr:to>
      <xdr:col>15</xdr:col>
      <xdr:colOff>50800</xdr:colOff>
      <xdr:row>57</xdr:row>
      <xdr:rowOff>38760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28263"/>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38760</xdr:rowOff>
    </xdr:from>
    <xdr:to>
      <xdr:col>10</xdr:col>
      <xdr:colOff>114300</xdr:colOff>
      <xdr:row>57</xdr:row>
      <xdr:rowOff>108991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1410"/>
          <a:ext cx="8890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81407</xdr:rowOff>
    </xdr:from>
    <xdr:to>
      <xdr:col>24</xdr:col>
      <xdr:colOff>114300</xdr:colOff>
      <xdr:row>58</xdr:row>
      <xdr:rowOff>11557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59834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96050</xdr:rowOff>
    </xdr:from>
    <xdr:to>
      <xdr:col>20</xdr:col>
      <xdr:colOff>38100</xdr:colOff>
      <xdr:row>57</xdr:row>
      <xdr:rowOff>26200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17327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147713</xdr:rowOff>
    </xdr:from>
    <xdr:to>
      <xdr:col>15</xdr:col>
      <xdr:colOff>101600</xdr:colOff>
      <xdr:row>56</xdr:row>
      <xdr:rowOff>77863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159410</xdr:rowOff>
    </xdr:from>
    <xdr:to>
      <xdr:col>10</xdr:col>
      <xdr:colOff>165100</xdr:colOff>
      <xdr:row>57</xdr:row>
      <xdr:rowOff>89560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80687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58191</xdr:rowOff>
    </xdr:from>
    <xdr:to>
      <xdr:col>6</xdr:col>
      <xdr:colOff>38100</xdr:colOff>
      <xdr:row>57</xdr:row>
      <xdr:rowOff>159791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150918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62395</xdr:rowOff>
    </xdr:from>
    <xdr:to>
      <xdr:col>24</xdr:col>
      <xdr:colOff>63500</xdr:colOff>
      <xdr:row>73</xdr:row>
      <xdr:rowOff>171234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578245"/>
          <a:ext cx="8382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62395</xdr:rowOff>
    </xdr:from>
    <xdr:to>
      <xdr:col>19</xdr:col>
      <xdr:colOff>177800</xdr:colOff>
      <xdr:row>74</xdr:row>
      <xdr:rowOff>130619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578245"/>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130619</xdr:rowOff>
    </xdr:from>
    <xdr:to>
      <xdr:col>15</xdr:col>
      <xdr:colOff>50800</xdr:colOff>
      <xdr:row>75</xdr:row>
      <xdr:rowOff>67411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1791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67411</xdr:rowOff>
    </xdr:from>
    <xdr:to>
      <xdr:col>10</xdr:col>
      <xdr:colOff>114300</xdr:colOff>
      <xdr:row>76</xdr:row>
      <xdr:rowOff>44741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26161"/>
          <a:ext cx="8890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120434</xdr:rowOff>
    </xdr:from>
    <xdr:to>
      <xdr:col>24</xdr:col>
      <xdr:colOff>114300</xdr:colOff>
      <xdr:row>74</xdr:row>
      <xdr:rowOff>50584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143311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8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11595</xdr:rowOff>
    </xdr:from>
    <xdr:to>
      <xdr:col>20</xdr:col>
      <xdr:colOff>38100</xdr:colOff>
      <xdr:row>73</xdr:row>
      <xdr:rowOff>113195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129722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79819</xdr:rowOff>
    </xdr:from>
    <xdr:to>
      <xdr:col>15</xdr:col>
      <xdr:colOff>101600</xdr:colOff>
      <xdr:row>75</xdr:row>
      <xdr:rowOff>9969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26496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16611</xdr:rowOff>
    </xdr:from>
    <xdr:to>
      <xdr:col>10</xdr:col>
      <xdr:colOff>165100</xdr:colOff>
      <xdr:row>75</xdr:row>
      <xdr:rowOff>118211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134738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165391</xdr:rowOff>
    </xdr:from>
    <xdr:to>
      <xdr:col>6</xdr:col>
      <xdr:colOff>38100</xdr:colOff>
      <xdr:row>76</xdr:row>
      <xdr:rowOff>95541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141212</xdr:rowOff>
    </xdr:from>
    <xdr:to>
      <xdr:col>24</xdr:col>
      <xdr:colOff>63500</xdr:colOff>
      <xdr:row>95</xdr:row>
      <xdr:rowOff>1485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57512"/>
          <a:ext cx="8382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xdr:rowOff>
    </xdr:from>
    <xdr:to>
      <xdr:col>19</xdr:col>
      <xdr:colOff>177800</xdr:colOff>
      <xdr:row>95</xdr:row>
      <xdr:rowOff>47334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89235"/>
          <a:ext cx="889000" cy="4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47334</xdr:rowOff>
    </xdr:from>
    <xdr:to>
      <xdr:col>15</xdr:col>
      <xdr:colOff>50800</xdr:colOff>
      <xdr:row>95</xdr:row>
      <xdr:rowOff>96482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35084"/>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134823</xdr:rowOff>
    </xdr:from>
    <xdr:to>
      <xdr:col>10</xdr:col>
      <xdr:colOff>114300</xdr:colOff>
      <xdr:row>95</xdr:row>
      <xdr:rowOff>96482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251123"/>
          <a:ext cx="8890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90412</xdr:rowOff>
    </xdr:from>
    <xdr:to>
      <xdr:col>24</xdr:col>
      <xdr:colOff>114300</xdr:colOff>
      <xdr:row>95</xdr:row>
      <xdr:rowOff>20562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113289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122135</xdr:rowOff>
    </xdr:from>
    <xdr:to>
      <xdr:col>20</xdr:col>
      <xdr:colOff>38100</xdr:colOff>
      <xdr:row>95</xdr:row>
      <xdr:rowOff>52285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68812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167984</xdr:rowOff>
    </xdr:from>
    <xdr:to>
      <xdr:col>15</xdr:col>
      <xdr:colOff>101600</xdr:colOff>
      <xdr:row>95</xdr:row>
      <xdr:rowOff>98134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114661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45682</xdr:rowOff>
    </xdr:from>
    <xdr:to>
      <xdr:col>10</xdr:col>
      <xdr:colOff>165100</xdr:colOff>
      <xdr:row>95</xdr:row>
      <xdr:rowOff>147282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163809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84023</xdr:rowOff>
    </xdr:from>
    <xdr:to>
      <xdr:col>6</xdr:col>
      <xdr:colOff>38100</xdr:colOff>
      <xdr:row>95</xdr:row>
      <xdr:rowOff>14173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30700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73733</xdr:rowOff>
    </xdr:from>
    <xdr:to>
      <xdr:col>55</xdr:col>
      <xdr:colOff>0</xdr:colOff>
      <xdr:row>37</xdr:row>
      <xdr:rowOff>79937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17383"/>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79937</xdr:rowOff>
    </xdr:from>
    <xdr:to>
      <xdr:col>50</xdr:col>
      <xdr:colOff>114300</xdr:colOff>
      <xdr:row>37</xdr:row>
      <xdr:rowOff>87775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2358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82223</xdr:rowOff>
    </xdr:from>
    <xdr:to>
      <xdr:col>45</xdr:col>
      <xdr:colOff>177800</xdr:colOff>
      <xdr:row>37</xdr:row>
      <xdr:rowOff>87775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2587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69161</xdr:rowOff>
    </xdr:from>
    <xdr:to>
      <xdr:col>41</xdr:col>
      <xdr:colOff>50800</xdr:colOff>
      <xdr:row>37</xdr:row>
      <xdr:rowOff>82223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41361"/>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22933</xdr:rowOff>
    </xdr:from>
    <xdr:to>
      <xdr:col>55</xdr:col>
      <xdr:colOff>50800</xdr:colOff>
      <xdr:row>37</xdr:row>
      <xdr:rowOff>124533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45810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29137</xdr:rowOff>
    </xdr:from>
    <xdr:to>
      <xdr:col>50</xdr:col>
      <xdr:colOff>165100</xdr:colOff>
      <xdr:row>37</xdr:row>
      <xdr:rowOff>130737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147264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36975</xdr:rowOff>
    </xdr:from>
    <xdr:to>
      <xdr:col>46</xdr:col>
      <xdr:colOff>38100</xdr:colOff>
      <xdr:row>37</xdr:row>
      <xdr:rowOff>138575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31423</xdr:rowOff>
    </xdr:from>
    <xdr:to>
      <xdr:col>41</xdr:col>
      <xdr:colOff>101600</xdr:colOff>
      <xdr:row>37</xdr:row>
      <xdr:rowOff>133023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124150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18361</xdr:rowOff>
    </xdr:from>
    <xdr:to>
      <xdr:col>36</xdr:col>
      <xdr:colOff>165100</xdr:colOff>
      <xdr:row>36</xdr:row>
      <xdr:rowOff>119961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136488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6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97790</xdr:rowOff>
    </xdr:from>
    <xdr:to>
      <xdr:col>55</xdr:col>
      <xdr:colOff>0</xdr:colOff>
      <xdr:row>56</xdr:row>
      <xdr:rowOff>73311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27540"/>
          <a:ext cx="8382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73311</xdr:rowOff>
    </xdr:from>
    <xdr:to>
      <xdr:col>50</xdr:col>
      <xdr:colOff>114300</xdr:colOff>
      <xdr:row>56</xdr:row>
      <xdr:rowOff>109906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74511"/>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4750</xdr:rowOff>
    </xdr:from>
    <xdr:to>
      <xdr:col>45</xdr:col>
      <xdr:colOff>177800</xdr:colOff>
      <xdr:row>56</xdr:row>
      <xdr:rowOff>109906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0595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137585</xdr:rowOff>
    </xdr:from>
    <xdr:to>
      <xdr:col>41</xdr:col>
      <xdr:colOff>50800</xdr:colOff>
      <xdr:row>56</xdr:row>
      <xdr:rowOff>4750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67335"/>
          <a:ext cx="8890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46990</xdr:rowOff>
    </xdr:from>
    <xdr:to>
      <xdr:col>55</xdr:col>
      <xdr:colOff>50800</xdr:colOff>
      <xdr:row>55</xdr:row>
      <xdr:rowOff>148590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69867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22511</xdr:rowOff>
    </xdr:from>
    <xdr:to>
      <xdr:col>50</xdr:col>
      <xdr:colOff>165100</xdr:colOff>
      <xdr:row>56</xdr:row>
      <xdr:rowOff>124111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140638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59106</xdr:rowOff>
    </xdr:from>
    <xdr:to>
      <xdr:col>46</xdr:col>
      <xdr:colOff>38100</xdr:colOff>
      <xdr:row>56</xdr:row>
      <xdr:rowOff>160706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151833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125400</xdr:rowOff>
    </xdr:from>
    <xdr:to>
      <xdr:col>41</xdr:col>
      <xdr:colOff>101600</xdr:colOff>
      <xdr:row>56</xdr:row>
      <xdr:rowOff>55550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72077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86785</xdr:rowOff>
    </xdr:from>
    <xdr:to>
      <xdr:col>36</xdr:col>
      <xdr:colOff>165100</xdr:colOff>
      <xdr:row>56</xdr:row>
      <xdr:rowOff>16935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33462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32418</xdr:rowOff>
    </xdr:from>
    <xdr:to>
      <xdr:col>55</xdr:col>
      <xdr:colOff>0</xdr:colOff>
      <xdr:row>77</xdr:row>
      <xdr:rowOff>128133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34068"/>
          <a:ext cx="8382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30201</xdr:rowOff>
    </xdr:from>
    <xdr:to>
      <xdr:col>50</xdr:col>
      <xdr:colOff>114300</xdr:colOff>
      <xdr:row>77</xdr:row>
      <xdr:rowOff>128133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31851"/>
          <a:ext cx="889000" cy="9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30201</xdr:rowOff>
    </xdr:from>
    <xdr:to>
      <xdr:col>45</xdr:col>
      <xdr:colOff>177800</xdr:colOff>
      <xdr:row>78</xdr:row>
      <xdr:rowOff>3705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31851"/>
          <a:ext cx="889000" cy="1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3705</xdr:rowOff>
    </xdr:from>
    <xdr:to>
      <xdr:col>41</xdr:col>
      <xdr:colOff>50800</xdr:colOff>
      <xdr:row>78</xdr:row>
      <xdr:rowOff>3958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76805"/>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153068</xdr:rowOff>
    </xdr:from>
    <xdr:to>
      <xdr:col>55</xdr:col>
      <xdr:colOff>50800</xdr:colOff>
      <xdr:row>77</xdr:row>
      <xdr:rowOff>83218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131495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77333</xdr:rowOff>
    </xdr:from>
    <xdr:to>
      <xdr:col>50</xdr:col>
      <xdr:colOff>165100</xdr:colOff>
      <xdr:row>78</xdr:row>
      <xdr:rowOff>7483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170060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3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150851</xdr:rowOff>
    </xdr:from>
    <xdr:to>
      <xdr:col>46</xdr:col>
      <xdr:colOff>38100</xdr:colOff>
      <xdr:row>77</xdr:row>
      <xdr:rowOff>81001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124355</xdr:rowOff>
    </xdr:from>
    <xdr:to>
      <xdr:col>41</xdr:col>
      <xdr:colOff>101600</xdr:colOff>
      <xdr:row>78</xdr:row>
      <xdr:rowOff>54505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45632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1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124608</xdr:rowOff>
    </xdr:from>
    <xdr:to>
      <xdr:col>36</xdr:col>
      <xdr:colOff>165100</xdr:colOff>
      <xdr:row>78</xdr:row>
      <xdr:rowOff>54758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45885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148408</xdr:rowOff>
    </xdr:from>
    <xdr:to>
      <xdr:col>55</xdr:col>
      <xdr:colOff>0</xdr:colOff>
      <xdr:row>96</xdr:row>
      <xdr:rowOff>159218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07608"/>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142063</xdr:rowOff>
    </xdr:from>
    <xdr:to>
      <xdr:col>50</xdr:col>
      <xdr:colOff>114300</xdr:colOff>
      <xdr:row>96</xdr:row>
      <xdr:rowOff>148408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58363"/>
          <a:ext cx="889000" cy="3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142063</xdr:rowOff>
    </xdr:from>
    <xdr:to>
      <xdr:col>45</xdr:col>
      <xdr:colOff>177800</xdr:colOff>
      <xdr:row>95</xdr:row>
      <xdr:rowOff>39236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58363"/>
          <a:ext cx="889000" cy="6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39236</xdr:rowOff>
    </xdr:from>
    <xdr:to>
      <xdr:col>41</xdr:col>
      <xdr:colOff>50800</xdr:colOff>
      <xdr:row>95</xdr:row>
      <xdr:rowOff>51896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26986"/>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108418</xdr:rowOff>
    </xdr:from>
    <xdr:to>
      <xdr:col>55</xdr:col>
      <xdr:colOff>50800</xdr:colOff>
      <xdr:row>97</xdr:row>
      <xdr:rowOff>38568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86845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97608</xdr:rowOff>
    </xdr:from>
    <xdr:to>
      <xdr:col>50</xdr:col>
      <xdr:colOff>165100</xdr:colOff>
      <xdr:row>97</xdr:row>
      <xdr:rowOff>27758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18885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91263</xdr:rowOff>
    </xdr:from>
    <xdr:to>
      <xdr:col>46</xdr:col>
      <xdr:colOff>38100</xdr:colOff>
      <xdr:row>95</xdr:row>
      <xdr:rowOff>21413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37940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159886</xdr:rowOff>
    </xdr:from>
    <xdr:to>
      <xdr:col>41</xdr:col>
      <xdr:colOff>101600</xdr:colOff>
      <xdr:row>95</xdr:row>
      <xdr:rowOff>90036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106563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5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1096</xdr:rowOff>
    </xdr:from>
    <xdr:to>
      <xdr:col>36</xdr:col>
      <xdr:colOff>165100</xdr:colOff>
      <xdr:row>95</xdr:row>
      <xdr:rowOff>102696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119223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53929</xdr:rowOff>
    </xdr:from>
    <xdr:to>
      <xdr:col>85</xdr:col>
      <xdr:colOff>127000</xdr:colOff>
      <xdr:row>36</xdr:row>
      <xdr:rowOff>75692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26129"/>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160640</xdr:rowOff>
    </xdr:from>
    <xdr:to>
      <xdr:col>81</xdr:col>
      <xdr:colOff>50800</xdr:colOff>
      <xdr:row>36</xdr:row>
      <xdr:rowOff>53929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1390"/>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160640</xdr:rowOff>
    </xdr:from>
    <xdr:to>
      <xdr:col>76</xdr:col>
      <xdr:colOff>114300</xdr:colOff>
      <xdr:row>36</xdr:row>
      <xdr:rowOff>77612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61390"/>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77612</xdr:rowOff>
    </xdr:from>
    <xdr:to>
      <xdr:col>71</xdr:col>
      <xdr:colOff>177800</xdr:colOff>
      <xdr:row>36</xdr:row>
      <xdr:rowOff>136774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49812"/>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24892</xdr:rowOff>
    </xdr:from>
    <xdr:to>
      <xdr:col>85</xdr:col>
      <xdr:colOff>177800</xdr:colOff>
      <xdr:row>36</xdr:row>
      <xdr:rowOff>126492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47769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3129</xdr:rowOff>
    </xdr:from>
    <xdr:to>
      <xdr:col>81</xdr:col>
      <xdr:colOff>101600</xdr:colOff>
      <xdr:row>36</xdr:row>
      <xdr:rowOff>104729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109840</xdr:rowOff>
    </xdr:from>
    <xdr:to>
      <xdr:col>76</xdr:col>
      <xdr:colOff>165100</xdr:colOff>
      <xdr:row>36</xdr:row>
      <xdr:rowOff>39990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56517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26812</xdr:rowOff>
    </xdr:from>
    <xdr:to>
      <xdr:col>72</xdr:col>
      <xdr:colOff>38100</xdr:colOff>
      <xdr:row>36</xdr:row>
      <xdr:rowOff>128412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144939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85974</xdr:rowOff>
    </xdr:from>
    <xdr:to>
      <xdr:col>67</xdr:col>
      <xdr:colOff>101600</xdr:colOff>
      <xdr:row>37</xdr:row>
      <xdr:rowOff>16124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32651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126384</xdr:rowOff>
    </xdr:from>
    <xdr:to>
      <xdr:col>85</xdr:col>
      <xdr:colOff>127000</xdr:colOff>
      <xdr:row>55</xdr:row>
      <xdr:rowOff>5264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213234"/>
          <a:ext cx="838200" cy="2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87522</xdr:rowOff>
    </xdr:from>
    <xdr:to>
      <xdr:col>81</xdr:col>
      <xdr:colOff>50800</xdr:colOff>
      <xdr:row>55</xdr:row>
      <xdr:rowOff>5264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45822"/>
          <a:ext cx="8890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87522</xdr:rowOff>
    </xdr:from>
    <xdr:to>
      <xdr:col>76</xdr:col>
      <xdr:colOff>114300</xdr:colOff>
      <xdr:row>56</xdr:row>
      <xdr:rowOff>59766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45822"/>
          <a:ext cx="8890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50050</xdr:rowOff>
    </xdr:from>
    <xdr:to>
      <xdr:col>71</xdr:col>
      <xdr:colOff>177800</xdr:colOff>
      <xdr:row>56</xdr:row>
      <xdr:rowOff>59766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308350"/>
          <a:ext cx="8890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75584</xdr:rowOff>
    </xdr:from>
    <xdr:to>
      <xdr:col>85</xdr:col>
      <xdr:colOff>177800</xdr:colOff>
      <xdr:row>54</xdr:row>
      <xdr:rowOff>5734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98461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125914</xdr:rowOff>
    </xdr:from>
    <xdr:to>
      <xdr:col>81</xdr:col>
      <xdr:colOff>101600</xdr:colOff>
      <xdr:row>55</xdr:row>
      <xdr:rowOff>56064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72591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36722</xdr:rowOff>
    </xdr:from>
    <xdr:to>
      <xdr:col>76</xdr:col>
      <xdr:colOff>165100</xdr:colOff>
      <xdr:row>54</xdr:row>
      <xdr:rowOff>138322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154849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8966</xdr:rowOff>
    </xdr:from>
    <xdr:to>
      <xdr:col>72</xdr:col>
      <xdr:colOff>38100</xdr:colOff>
      <xdr:row>56</xdr:row>
      <xdr:rowOff>110566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101693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170700</xdr:rowOff>
    </xdr:from>
    <xdr:to>
      <xdr:col>67</xdr:col>
      <xdr:colOff>101600</xdr:colOff>
      <xdr:row>54</xdr:row>
      <xdr:rowOff>100850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117377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31017</xdr:rowOff>
    </xdr:from>
    <xdr:to>
      <xdr:col>85</xdr:col>
      <xdr:colOff>127000</xdr:colOff>
      <xdr:row>79</xdr:row>
      <xdr:rowOff>58514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75567"/>
          <a:ext cx="8382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31017</xdr:rowOff>
    </xdr:from>
    <xdr:to>
      <xdr:col>81</xdr:col>
      <xdr:colOff>50800</xdr:colOff>
      <xdr:row>79</xdr:row>
      <xdr:rowOff>66010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75567"/>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66010</xdr:rowOff>
    </xdr:from>
    <xdr:to>
      <xdr:col>76</xdr:col>
      <xdr:colOff>114300</xdr:colOff>
      <xdr:row>79</xdr:row>
      <xdr:rowOff>89343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10560"/>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87939</xdr:rowOff>
    </xdr:from>
    <xdr:to>
      <xdr:col>71</xdr:col>
      <xdr:colOff>177800</xdr:colOff>
      <xdr:row>79</xdr:row>
      <xdr:rowOff>89343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248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7714</xdr:rowOff>
    </xdr:from>
    <xdr:to>
      <xdr:col>85</xdr:col>
      <xdr:colOff>177800</xdr:colOff>
      <xdr:row>79</xdr:row>
      <xdr:rowOff>109314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151667</xdr:rowOff>
    </xdr:from>
    <xdr:to>
      <xdr:col>81</xdr:col>
      <xdr:colOff>101600</xdr:colOff>
      <xdr:row>79</xdr:row>
      <xdr:rowOff>81817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98344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15210</xdr:rowOff>
    </xdr:from>
    <xdr:to>
      <xdr:col>76</xdr:col>
      <xdr:colOff>165100</xdr:colOff>
      <xdr:row>79</xdr:row>
      <xdr:rowOff>116810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107937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38543</xdr:rowOff>
    </xdr:from>
    <xdr:to>
      <xdr:col>72</xdr:col>
      <xdr:colOff>38100</xdr:colOff>
      <xdr:row>79</xdr:row>
      <xdr:rowOff>140143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131270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37139</xdr:rowOff>
    </xdr:from>
    <xdr:to>
      <xdr:col>67</xdr:col>
      <xdr:colOff>101600</xdr:colOff>
      <xdr:row>79</xdr:row>
      <xdr:rowOff>138739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129866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40856</xdr:rowOff>
    </xdr:from>
    <xdr:to>
      <xdr:col>85</xdr:col>
      <xdr:colOff>127000</xdr:colOff>
      <xdr:row>94</xdr:row>
      <xdr:rowOff>44235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57156"/>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28918</xdr:rowOff>
    </xdr:from>
    <xdr:to>
      <xdr:col>81</xdr:col>
      <xdr:colOff>50800</xdr:colOff>
      <xdr:row>94</xdr:row>
      <xdr:rowOff>40856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145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19355</xdr:rowOff>
    </xdr:from>
    <xdr:to>
      <xdr:col>76</xdr:col>
      <xdr:colOff>114300</xdr:colOff>
      <xdr:row>94</xdr:row>
      <xdr:rowOff>28918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135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19355</xdr:rowOff>
    </xdr:from>
    <xdr:to>
      <xdr:col>71</xdr:col>
      <xdr:colOff>177800</xdr:colOff>
      <xdr:row>94</xdr:row>
      <xdr:rowOff>35700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356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164885</xdr:rowOff>
    </xdr:from>
    <xdr:to>
      <xdr:col>85</xdr:col>
      <xdr:colOff>177800</xdr:colOff>
      <xdr:row>94</xdr:row>
      <xdr:rowOff>95035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16312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161506</xdr:rowOff>
    </xdr:from>
    <xdr:to>
      <xdr:col>81</xdr:col>
      <xdr:colOff>101600</xdr:colOff>
      <xdr:row>94</xdr:row>
      <xdr:rowOff>91656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108183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149568</xdr:rowOff>
    </xdr:from>
    <xdr:to>
      <xdr:col>76</xdr:col>
      <xdr:colOff>165100</xdr:colOff>
      <xdr:row>94</xdr:row>
      <xdr:rowOff>79718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96245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140005</xdr:rowOff>
    </xdr:from>
    <xdr:to>
      <xdr:col>72</xdr:col>
      <xdr:colOff>38100</xdr:colOff>
      <xdr:row>94</xdr:row>
      <xdr:rowOff>70155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86682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156350</xdr:rowOff>
    </xdr:from>
    <xdr:to>
      <xdr:col>67</xdr:col>
      <xdr:colOff>101600</xdr:colOff>
      <xdr:row>94</xdr:row>
      <xdr:rowOff>86500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103027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191,017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26,196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円多い結果となった。平成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年度から比較すると介護老人保健施設事業会計出資金の皆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などにより住民一人当たりのコストは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8,570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69,699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16,757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円多い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都市再生整備事業における図書館等の複合施設や市民スポーツ交流施設の建設事業費が増加したことや、教育文化スポーツ振興基金の積立てを行ったこと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円減少している。既発債の繰上償還や中長期財政計画に沿った財政運営に努めたことにより、減少傾向が続いている。その一方で、類似団体平均と比較すると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円多い結果となっており、類似団体平均を上回る状況が続いている。今後も計画的な地方債の発行に努め、後年度に過度の負担を残さないよう健全な財政運営に努める。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合併後の危機的財政状況からの脱却を目的に、第１次、第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次及び第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を策定し、歳出全般の見直しによる経費削減とともに、部・課など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8.94</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7,161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2,275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46.6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引き続き、行政改革大綱の方針に基づき、行政の簡素化・効率化などの行財政改革に取り組み、適正水準の維持に努める。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財政健全化の取り組みのもと、各会計の赤字解消に努めてきた</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ところではあるが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年度の赤字会計は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住</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宅新築資金等貸付事業特別会計と</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介護老人保健施設事業会計の</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会計と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b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年度において、介護老人保健事業会計が赤字となった要因は、職員数増による職員給与費の増加や定年退職者に係る退職手当の支給等の人件費の増加である。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全会計では黒字となっているが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、黒字額の大半を企業会計の資金剰余額が占めているため、病院などの経営状況によっては、赤字額が大幅に増加する可能性もある。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今後も引き続き、公営企業の健全な経営に努め、住宅新築資金等貸付事業特別会計の赤字要因である貸付金の滞納解消を進め</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ることや</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介護老人保健施設事業会計については、適正な職員配置による人件費抑制や施設の増床を計画するなどして収益を確保し、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赤字額の縮減を図る。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43804015</v>
      </c>
      <c r="BO4" s="372"/>
      <c r="BP4" s="372"/>
      <c r="BQ4" s="372"/>
      <c r="BR4" s="372"/>
      <c r="BS4" s="372"/>
      <c r="BT4" s="372"/>
      <c r="BU4" s="373"/>
      <c r="BV4" s="371">
        <v>44586138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42610409</v>
      </c>
      <c r="BO5" s="409"/>
      <c r="BP5" s="409"/>
      <c r="BQ5" s="409"/>
      <c r="BR5" s="409"/>
      <c r="BS5" s="409"/>
      <c r="BT5" s="409"/>
      <c r="BU5" s="410"/>
      <c r="BV5" s="408">
        <v>43268260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84.5</v>
      </c>
      <c r="CU5" s="406"/>
      <c r="CV5" s="406"/>
      <c r="CW5" s="406"/>
      <c r="CX5" s="406"/>
      <c r="CY5" s="406"/>
      <c r="CZ5" s="406"/>
      <c r="DA5" s="407"/>
      <c r="DB5" s="405">
        <v>83.3</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1193606</v>
      </c>
      <c r="BO6" s="409"/>
      <c r="BP6" s="409"/>
      <c r="BQ6" s="409"/>
      <c r="BR6" s="409"/>
      <c r="BS6" s="409"/>
      <c r="BT6" s="409"/>
      <c r="BU6" s="410"/>
      <c r="BV6" s="408">
        <v>1317878</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85.1</v>
      </c>
      <c r="CU6" s="446"/>
      <c r="CV6" s="446"/>
      <c r="CW6" s="446"/>
      <c r="CX6" s="446"/>
      <c r="CY6" s="446"/>
      <c r="CZ6" s="446"/>
      <c r="DA6" s="447"/>
      <c r="DB6" s="445">
        <v>83.3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403820</v>
      </c>
      <c r="BO7" s="409"/>
      <c r="BP7" s="409"/>
      <c r="BQ7" s="409"/>
      <c r="BR7" s="409"/>
      <c r="BS7" s="409"/>
      <c r="BT7" s="409"/>
      <c r="BU7" s="410"/>
      <c r="BV7" s="408">
        <v>545097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26102949</v>
      </c>
      <c r="CU7" s="409"/>
      <c r="CV7" s="409"/>
      <c r="CW7" s="409"/>
      <c r="CX7" s="409"/>
      <c r="CY7" s="409"/>
      <c r="CZ7" s="409"/>
      <c r="DA7" s="410"/>
      <c r="DB7" s="408">
        <v>26611147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789786</v>
      </c>
      <c r="BO8" s="409"/>
      <c r="BP8" s="409"/>
      <c r="BQ8" s="409"/>
      <c r="BR8" s="409"/>
      <c r="BS8" s="409"/>
      <c r="BT8" s="409"/>
      <c r="BU8" s="410"/>
      <c r="BV8" s="408">
        <v>772781</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0.33</v>
      </c>
      <c r="CU8" s="449"/>
      <c r="CV8" s="449"/>
      <c r="CW8" s="449"/>
      <c r="CX8" s="449"/>
      <c r="CY8" s="449"/>
      <c r="CZ8" s="449"/>
      <c r="DA8" s="450"/>
      <c r="DB8" s="448">
        <v>0.33</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77465</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17005</v>
      </c>
      <c r="BO9" s="409"/>
      <c r="BP9" s="409"/>
      <c r="BQ9" s="409"/>
      <c r="BR9" s="409"/>
      <c r="BS9" s="409"/>
      <c r="BT9" s="409"/>
      <c r="BU9" s="410"/>
      <c r="BV9" s="408">
        <v>5723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18.100000000000001</v>
      </c>
      <c r="CU9" s="406"/>
      <c r="CV9" s="406"/>
      <c r="CW9" s="406"/>
      <c r="CX9" s="406"/>
      <c r="CY9" s="406"/>
      <c r="CZ9" s="406"/>
      <c r="DA9" s="407"/>
      <c r="DB9" s="405">
        <v>18.399999999999999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84210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17000</v>
      </c>
      <c r="BO10" s="409"/>
      <c r="BP10" s="409"/>
      <c r="BQ10" s="409"/>
      <c r="BR10" s="409"/>
      <c r="BS10" s="409"/>
      <c r="BT10" s="409"/>
      <c r="BU10" s="410"/>
      <c r="BV10" s="408">
        <v>14000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88</v>
      </c>
      <c r="AV11" s="441"/>
      <c r="AW11" s="441"/>
      <c r="AX11" s="441"/>
      <c r="AY11" s="442" t="s">
        <v>119</v>
      </c>
      <c r="AZ11" s="443"/>
      <c r="BA11" s="443"/>
      <c r="BB11" s="443"/>
      <c r="BC11" s="443"/>
      <c r="BD11" s="443"/>
      <c r="BE11" s="443"/>
      <c r="BF11" s="443"/>
      <c r="BG11" s="443"/>
      <c r="BH11" s="443"/>
      <c r="BI11" s="443"/>
      <c r="BJ11" s="443"/>
      <c r="BK11" s="443"/>
      <c r="BL11" s="443"/>
      <c r="BM11" s="444"/>
      <c r="BN11" s="408">
        <v>540785</v>
      </c>
      <c r="BO11" s="409"/>
      <c r="BP11" s="409"/>
      <c r="BQ11" s="409"/>
      <c r="BR11" s="409"/>
      <c r="BS11" s="409"/>
      <c r="BT11" s="409"/>
      <c r="BU11" s="410"/>
      <c r="BV11" s="408">
        <v>647887</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77329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113</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76975</v>
      </c>
      <c r="S13" s="490"/>
      <c r="T13" s="490"/>
      <c r="U13" s="490"/>
      <c r="V13" s="491"/>
      <c r="W13" s="424" t="s">
        <v>131</v>
      </c>
      <c r="X13" s="425"/>
      <c r="Y13" s="425"/>
      <c r="Z13" s="425"/>
      <c r="AA13" s="425"/>
      <c r="AB13" s="415"/>
      <c r="AC13" s="459">
        <v>6593</v>
      </c>
      <c r="AD13" s="460"/>
      <c r="AE13" s="460"/>
      <c r="AF13" s="460"/>
      <c r="AG13" s="499"/>
      <c r="AH13" s="459">
        <v>7534</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574790</v>
      </c>
      <c r="BO13" s="409"/>
      <c r="BP13" s="409"/>
      <c r="BQ13" s="409"/>
      <c r="BR13" s="409"/>
      <c r="BS13" s="409"/>
      <c r="BT13" s="409"/>
      <c r="BU13" s="410"/>
      <c r="BV13" s="408">
        <v>667610</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4.9000000000000004</v>
      </c>
      <c r="CU13" s="406"/>
      <c r="CV13" s="406"/>
      <c r="CW13" s="406"/>
      <c r="CX13" s="406"/>
      <c r="CY13" s="406"/>
      <c r="CZ13" s="406"/>
      <c r="DA13" s="407"/>
      <c r="DB13" s="405">
        <v>5.6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78755</v>
      </c>
      <c r="S14" s="490"/>
      <c r="T14" s="490"/>
      <c r="U14" s="490"/>
      <c r="V14" s="491"/>
      <c r="W14" s="398"/>
      <c r="X14" s="399"/>
      <c r="Y14" s="399"/>
      <c r="Z14" s="399"/>
      <c r="AA14" s="399"/>
      <c r="AB14" s="388"/>
      <c r="AC14" s="492">
        <v>18.8</v>
      </c>
      <c r="AD14" s="493"/>
      <c r="AE14" s="493"/>
      <c r="AF14" s="493"/>
      <c r="AG14" s="494"/>
      <c r="AH14" s="492">
        <v>19.899999999999999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130</v>
      </c>
      <c r="N15" s="497"/>
      <c r="O15" s="497"/>
      <c r="P15" s="497"/>
      <c r="Q15" s="498"/>
      <c r="R15" s="489">
        <v>78430</v>
      </c>
      <c r="S15" s="490"/>
      <c r="T15" s="490"/>
      <c r="U15" s="490"/>
      <c r="V15" s="491"/>
      <c r="W15" s="424" t="s">
        <v>138</v>
      </c>
      <c r="X15" s="425"/>
      <c r="Y15" s="425"/>
      <c r="Z15" s="425"/>
      <c r="AA15" s="425"/>
      <c r="AB15" s="415"/>
      <c r="AC15" s="459">
        <v>5142</v>
      </c>
      <c r="AD15" s="460"/>
      <c r="AE15" s="460"/>
      <c r="AF15" s="460"/>
      <c r="AG15" s="499"/>
      <c r="AH15" s="459">
        <v>5336</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7444177</v>
      </c>
      <c r="BO15" s="372"/>
      <c r="BP15" s="372"/>
      <c r="BQ15" s="372"/>
      <c r="BR15" s="372"/>
      <c r="BS15" s="372"/>
      <c r="BT15" s="372"/>
      <c r="BU15" s="373"/>
      <c r="BV15" s="371">
        <v>7457184</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14.6</v>
      </c>
      <c r="AD16" s="493"/>
      <c r="AE16" s="493"/>
      <c r="AF16" s="493"/>
      <c r="AG16" s="494"/>
      <c r="AH16" s="492">
        <v>14.1</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22172846</v>
      </c>
      <c r="BO16" s="409"/>
      <c r="BP16" s="409"/>
      <c r="BQ16" s="409"/>
      <c r="BR16" s="409"/>
      <c r="BS16" s="409"/>
      <c r="BT16" s="409"/>
      <c r="BU16" s="410"/>
      <c r="BV16" s="408">
        <v>22402329</v>
      </c>
      <c r="BW16" s="409"/>
      <c r="BX16" s="409"/>
      <c r="BY16" s="409"/>
      <c r="BZ16" s="409"/>
      <c r="CA16" s="409"/>
      <c r="CB16" s="409"/>
      <c r="CC16" s="410"/>
      <c r="CD16" s="180"/>
      <c r="CE16" s="515" t="s">
        <v>144</v>
      </c>
      <c r="CF16" s="515"/>
      <c r="CG16" s="515"/>
      <c r="CH16" s="515"/>
      <c r="CI16" s="515"/>
      <c r="CJ16" s="515"/>
      <c r="CK16" s="515"/>
      <c r="CL16" s="515"/>
      <c r="CM16" s="515"/>
      <c r="CN16" s="515"/>
      <c r="CO16" s="515"/>
      <c r="CP16" s="515"/>
      <c r="CQ16" s="515"/>
      <c r="CR16" s="515"/>
      <c r="CS16" s="516"/>
      <c r="CT16" s="405">
        <v>5.6</v>
      </c>
      <c r="CU16" s="406"/>
      <c r="CV16" s="406"/>
      <c r="CW16" s="406"/>
      <c r="CX16" s="406"/>
      <c r="CY16" s="406"/>
      <c r="CZ16" s="406"/>
      <c r="DA16" s="407"/>
      <c r="DB16" s="405" t="s">
        <v>122</v>
      </c>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23387</v>
      </c>
      <c r="AD17" s="460"/>
      <c r="AE17" s="460"/>
      <c r="AF17" s="460"/>
      <c r="AG17" s="499"/>
      <c r="AH17" s="459">
        <v>25015</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9490901</v>
      </c>
      <c r="BO17" s="409"/>
      <c r="BP17" s="409"/>
      <c r="BQ17" s="409"/>
      <c r="BR17" s="409"/>
      <c r="BS17" s="409"/>
      <c r="BT17" s="409"/>
      <c r="BU17" s="410"/>
      <c r="BV17" s="408">
        <v>9451378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468.19</v>
      </c>
      <c r="M18" s="521"/>
      <c r="N18" s="521"/>
      <c r="O18" s="521"/>
      <c r="P18" s="521"/>
      <c r="Q18" s="521"/>
      <c r="R18" s="522"/>
      <c r="S18" s="522"/>
      <c r="T18" s="522"/>
      <c r="U18" s="522"/>
      <c r="V18" s="523"/>
      <c r="W18" s="426"/>
      <c r="X18" s="427"/>
      <c r="Y18" s="427"/>
      <c r="Z18" s="427"/>
      <c r="AA18" s="427"/>
      <c r="AB18" s="418"/>
      <c r="AC18" s="524">
        <v>66.599999999999994</v>
      </c>
      <c r="AD18" s="525"/>
      <c r="AE18" s="525"/>
      <c r="AF18" s="525"/>
      <c r="AG18" s="526"/>
      <c r="AH18" s="524">
        <v>66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21430917</v>
      </c>
      <c r="BO18" s="409"/>
      <c r="BP18" s="409"/>
      <c r="BQ18" s="409"/>
      <c r="BR18" s="409"/>
      <c r="BS18" s="409"/>
      <c r="BT18" s="409"/>
      <c r="BU18" s="410"/>
      <c r="BV18" s="408">
        <v>21313059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165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28156896</v>
      </c>
      <c r="BO19" s="409"/>
      <c r="BP19" s="409"/>
      <c r="BQ19" s="409"/>
      <c r="BR19" s="409"/>
      <c r="BS19" s="409"/>
      <c r="BT19" s="409"/>
      <c r="BU19" s="410"/>
      <c r="BV19" s="408">
        <v>28315253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32732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32543303</v>
      </c>
      <c r="BO23" s="409"/>
      <c r="BP23" s="409"/>
      <c r="BQ23" s="409"/>
      <c r="BR23" s="409"/>
      <c r="BS23" s="409"/>
      <c r="BT23" s="409"/>
      <c r="BU23" s="410"/>
      <c r="BV23" s="408">
        <v>32942931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8550</v>
      </c>
      <c r="R24" s="460"/>
      <c r="S24" s="460"/>
      <c r="T24" s="460"/>
      <c r="U24" s="460"/>
      <c r="V24" s="499"/>
      <c r="W24" s="558"/>
      <c r="X24" s="546"/>
      <c r="Y24" s="547"/>
      <c r="Z24" s="458" t="s">
        <v>163</v>
      </c>
      <c r="AA24" s="438"/>
      <c r="AB24" s="438"/>
      <c r="AC24" s="438"/>
      <c r="AD24" s="438"/>
      <c r="AE24" s="438"/>
      <c r="AF24" s="438"/>
      <c r="AG24" s="439"/>
      <c r="AH24" s="459">
        <v>533</v>
      </c>
      <c r="AI24" s="460"/>
      <c r="AJ24" s="460"/>
      <c r="AK24" s="460"/>
      <c r="AL24" s="499"/>
      <c r="AM24" s="459">
        <v>1704001</v>
      </c>
      <c r="AN24" s="460"/>
      <c r="AO24" s="460"/>
      <c r="AP24" s="460"/>
      <c r="AQ24" s="460"/>
      <c r="AR24" s="499"/>
      <c r="AS24" s="459">
        <v>3197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25032477</v>
      </c>
      <c r="BO24" s="409"/>
      <c r="BP24" s="409"/>
      <c r="BQ24" s="409"/>
      <c r="BR24" s="409"/>
      <c r="BS24" s="409"/>
      <c r="BT24" s="409"/>
      <c r="BU24" s="410"/>
      <c r="BV24" s="408">
        <v>25496868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6780</v>
      </c>
      <c r="R25" s="460"/>
      <c r="S25" s="460"/>
      <c r="T25" s="460"/>
      <c r="U25" s="460"/>
      <c r="V25" s="499"/>
      <c r="W25" s="558"/>
      <c r="X25" s="546"/>
      <c r="Y25" s="547"/>
      <c r="Z25" s="458" t="s">
        <v>166</v>
      </c>
      <c r="AA25" s="438"/>
      <c r="AB25" s="438"/>
      <c r="AC25" s="438"/>
      <c r="AD25" s="438"/>
      <c r="AE25" s="438"/>
      <c r="AF25" s="438"/>
      <c r="AG25" s="439"/>
      <c r="AH25" s="459" t="s">
        <v>121</v>
      </c>
      <c r="AI25" s="460"/>
      <c r="AJ25" s="460"/>
      <c r="AK25" s="460"/>
      <c r="AL25" s="499"/>
      <c r="AM25" s="459" t="s">
        <v>121</v>
      </c>
      <c r="AN25" s="460"/>
      <c r="AO25" s="460"/>
      <c r="AP25" s="460"/>
      <c r="AQ25" s="460"/>
      <c r="AR25" s="499"/>
      <c r="AS25" s="459" t="s">
        <v>121</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3108102</v>
      </c>
      <c r="BO25" s="372"/>
      <c r="BP25" s="372"/>
      <c r="BQ25" s="372"/>
      <c r="BR25" s="372"/>
      <c r="BS25" s="372"/>
      <c r="BT25" s="372"/>
      <c r="BU25" s="373"/>
      <c r="BV25" s="371">
        <v>3166697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5970</v>
      </c>
      <c r="R26" s="460"/>
      <c r="S26" s="460"/>
      <c r="T26" s="460"/>
      <c r="U26" s="460"/>
      <c r="V26" s="499"/>
      <c r="W26" s="558"/>
      <c r="X26" s="546"/>
      <c r="Y26" s="547"/>
      <c r="Z26" s="458" t="s">
        <v>169</v>
      </c>
      <c r="AA26" s="568"/>
      <c r="AB26" s="568"/>
      <c r="AC26" s="568"/>
      <c r="AD26" s="568"/>
      <c r="AE26" s="568"/>
      <c r="AF26" s="568"/>
      <c r="AG26" s="569"/>
      <c r="AH26" s="459">
        <v>33</v>
      </c>
      <c r="AI26" s="460"/>
      <c r="AJ26" s="460"/>
      <c r="AK26" s="460"/>
      <c r="AL26" s="499"/>
      <c r="AM26" s="459">
        <v>108603</v>
      </c>
      <c r="AN26" s="460"/>
      <c r="AO26" s="460"/>
      <c r="AP26" s="460"/>
      <c r="AQ26" s="460"/>
      <c r="AR26" s="499"/>
      <c r="AS26" s="459">
        <v>3291</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4370</v>
      </c>
      <c r="R27" s="460"/>
      <c r="S27" s="460"/>
      <c r="T27" s="460"/>
      <c r="U27" s="460"/>
      <c r="V27" s="499"/>
      <c r="W27" s="558"/>
      <c r="X27" s="546"/>
      <c r="Y27" s="547"/>
      <c r="Z27" s="458" t="s">
        <v>172</v>
      </c>
      <c r="AA27" s="438"/>
      <c r="AB27" s="438"/>
      <c r="AC27" s="438"/>
      <c r="AD27" s="438"/>
      <c r="AE27" s="438"/>
      <c r="AF27" s="438"/>
      <c r="AG27" s="439"/>
      <c r="AH27" s="459">
        <v>12</v>
      </c>
      <c r="AI27" s="460"/>
      <c r="AJ27" s="460"/>
      <c r="AK27" s="460"/>
      <c r="AL27" s="499"/>
      <c r="AM27" s="459">
        <v>45012</v>
      </c>
      <c r="AN27" s="460"/>
      <c r="AO27" s="460"/>
      <c r="AP27" s="460"/>
      <c r="AQ27" s="460"/>
      <c r="AR27" s="499"/>
      <c r="AS27" s="459">
        <v>3751</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933200</v>
      </c>
      <c r="BO27" s="582"/>
      <c r="BP27" s="582"/>
      <c r="BQ27" s="582"/>
      <c r="BR27" s="582"/>
      <c r="BS27" s="582"/>
      <c r="BT27" s="582"/>
      <c r="BU27" s="583"/>
      <c r="BV27" s="581">
        <v>932200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174</v>
      </c>
      <c r="F28" s="438"/>
      <c r="G28" s="438"/>
      <c r="H28" s="438"/>
      <c r="I28" s="438"/>
      <c r="J28" s="438"/>
      <c r="K28" s="439"/>
      <c r="L28" s="459">
        <v>1</v>
      </c>
      <c r="M28" s="460"/>
      <c r="N28" s="460"/>
      <c r="O28" s="460"/>
      <c r="P28" s="499"/>
      <c r="Q28" s="459">
        <v>3730</v>
      </c>
      <c r="R28" s="460"/>
      <c r="S28" s="460"/>
      <c r="T28" s="460"/>
      <c r="U28" s="460"/>
      <c r="V28" s="499"/>
      <c r="W28" s="558"/>
      <c r="X28" s="546"/>
      <c r="Y28" s="547"/>
      <c r="Z28" s="458" t="s">
        <v>175</v>
      </c>
      <c r="AA28" s="438"/>
      <c r="AB28" s="438"/>
      <c r="AC28" s="438"/>
      <c r="AD28" s="438"/>
      <c r="AE28" s="438"/>
      <c r="AF28" s="438"/>
      <c r="AG28" s="439"/>
      <c r="AH28" s="459" t="s">
        <v>121</v>
      </c>
      <c r="AI28" s="460"/>
      <c r="AJ28" s="460"/>
      <c r="AK28" s="460"/>
      <c r="AL28" s="499"/>
      <c r="AM28" s="459" t="s">
        <v>121</v>
      </c>
      <c r="AN28" s="460"/>
      <c r="AO28" s="460"/>
      <c r="AP28" s="460"/>
      <c r="AQ28" s="460"/>
      <c r="AR28" s="499"/>
      <c r="AS28" s="459" t="s">
        <v>121</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7161000</v>
      </c>
      <c r="BO28" s="372"/>
      <c r="BP28" s="372"/>
      <c r="BQ28" s="372"/>
      <c r="BR28" s="372"/>
      <c r="BS28" s="372"/>
      <c r="BT28" s="372"/>
      <c r="BU28" s="373"/>
      <c r="BV28" s="371">
        <v>7144000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24</v>
      </c>
      <c r="M29" s="460"/>
      <c r="N29" s="460"/>
      <c r="O29" s="460"/>
      <c r="P29" s="499"/>
      <c r="Q29" s="459">
        <v>3540</v>
      </c>
      <c r="R29" s="460"/>
      <c r="S29" s="460"/>
      <c r="T29" s="460"/>
      <c r="U29" s="460"/>
      <c r="V29" s="499"/>
      <c r="W29" s="559"/>
      <c r="X29" s="560"/>
      <c r="Y29" s="561"/>
      <c r="Z29" s="458" t="s">
        <v>178</v>
      </c>
      <c r="AA29" s="438"/>
      <c r="AB29" s="438"/>
      <c r="AC29" s="438"/>
      <c r="AD29" s="438"/>
      <c r="AE29" s="438"/>
      <c r="AF29" s="438"/>
      <c r="AG29" s="439"/>
      <c r="AH29" s="459">
        <v>545</v>
      </c>
      <c r="AI29" s="460"/>
      <c r="AJ29" s="460"/>
      <c r="AK29" s="460"/>
      <c r="AL29" s="499"/>
      <c r="AM29" s="459">
        <v>1749013</v>
      </c>
      <c r="AN29" s="460"/>
      <c r="AO29" s="460"/>
      <c r="AP29" s="460"/>
      <c r="AQ29" s="460"/>
      <c r="AR29" s="499"/>
      <c r="AS29" s="459">
        <v>3209</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1841700</v>
      </c>
      <c r="BO29" s="409"/>
      <c r="BP29" s="409"/>
      <c r="BQ29" s="409"/>
      <c r="BR29" s="409"/>
      <c r="BS29" s="409"/>
      <c r="BT29" s="409"/>
      <c r="BU29" s="410"/>
      <c r="BV29" s="408">
        <v>1813100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95.1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6834662</v>
      </c>
      <c r="BO30" s="582"/>
      <c r="BP30" s="582"/>
      <c r="BQ30" s="582"/>
      <c r="BR30" s="582"/>
      <c r="BS30" s="582"/>
      <c r="BT30" s="582"/>
      <c r="BU30" s="583"/>
      <c r="BV30" s="581">
        <v>5036472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187</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IF('各会計、関係団体の財政状況及び健全化判断比率'!B36="","",'各会計、関係団体の財政状況及び健全化判断比率'!B36)</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宇和島地区広域事務組合（一般会計）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うわじま産業振興公社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土地取得事業特別会計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国民健康保険（直営診療施設勘定）特別会計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IF('各会計、関係団体の財政状況及び健全化判断比率'!B34="","",'各会計、関係団体の財政状況及び健全化判断比率'!B34)</f>
        <v>病院事業会計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IF('各会計、関係団体の財政状況及び健全化判断比率'!B37="","",'各会計、関係団体の財政状況及び健全化判断比率'!B37)</f>
        <v>小規模下水道事業特別会計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宇和島地区広域事務組合（介護保険事業特別会計）</v>
      </c>
      <c r="BZ35" s="595"/>
      <c r="CA35" s="595"/>
      <c r="CB35" s="595"/>
      <c r="CC35" s="595"/>
      <c r="CD35" s="595"/>
      <c r="CE35" s="595"/>
      <c r="CF35" s="595"/>
      <c r="CG35" s="595"/>
      <c r="CH35" s="595"/>
      <c r="CI35" s="595"/>
      <c r="CJ35" s="595"/>
      <c r="CK35" s="595"/>
      <c r="CL35" s="595"/>
      <c r="CM35" s="595"/>
      <c r="CN35" s="193"/>
      <c r="CO35" s="594">
        <f t="shared" ref="CO35:CO43" si="3">IF(CQ35="","",CO34+1)</f>
        <v>22</v>
      </c>
      <c r="CP35" s="594"/>
      <c r="CQ35" s="595" t="str">
        <f>IF('各会計、関係団体の財政状況及び健全化判断比率'!BS8="","",'各会計、関係団体の財政状況及び健全化判断比率'!BS8)</f>
        <v>愛媛県信用保証協会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住宅新築資金等貸付事業特別会計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IF('各会計、関係団体の財政状況及び健全化判断比率'!B35="","",'各会計、関係団体の財政状況及び健全化判断比率'!B35)</f>
        <v>介護老人保健施設事業会計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南予水道企業団</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介護保険（保険事業勘定）特別会計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津島水道企業団</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介護保険（介護サービス事業勘定）特別会計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愛媛県後期高齢者医療広域連合（一般会計）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愛媛県後期高齢者医療広域連合（後期高齢者医療特別会計）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愛媛地方税滞納整理機構</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mr5g6WQCIQn8RNGDp1TyHx8ld8x4TF2HD1M3ZXy3Lnu7hxkdfRxTUQYmwFLHQRyA2Ib5KPYKOrs/Owhs8TPrA==" saltValue="ZV9uHnO5syLUfbF7KspZ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8" t="s">
        <v>566</v>
      </c>
      <c r="D34" s="1188"/>
      <c r="E34" s="1189"/>
      <c r="F34" s="32" t="s">
        <v>567</v>
      </c>
      <c r="G34" s="33" t="s">
        <v>568</v>
      </c>
      <c r="H34" s="33" t="s">
        <v>569</v>
      </c>
      <c r="I34" s="33" t="s">
        <v>570</v>
      </c>
      <c r="J34" s="34" t="s">
        <v>571</v>
      </c>
      <c r="K34" s="22"/>
      <c r="L34" s="22"/>
      <c r="M34" s="22"/>
      <c r="N34" s="22"/>
      <c r="O34" s="22"/>
      <c r="P34" s="22"/>
    </row>
    <row r="35" spans="1:16" ht="39" customHeight="1" x14ac:dyDescent="0.15">
      <c r="A35" s="22"/>
      <c r="B35" s="35"/>
      <c r="C35" s="1182" t="s">
        <v>572</v>
      </c>
      <c r="D35" s="1183"/>
      <c r="E35" s="1184"/>
      <c r="F35" s="36">
        <v>0.38</v>
      </c>
      <c r="G35" s="37">
        <v>0.31</v>
      </c>
      <c r="H35" s="37">
        <v>0.16</v>
      </c>
      <c r="I35" s="37">
        <v>2.15</v>
      </c>
      <c r="J35" s="38" t="s">
        <v>573</v>
      </c>
      <c r="K35" s="22"/>
      <c r="L35" s="22"/>
      <c r="M35" s="22"/>
      <c r="N35" s="22"/>
      <c r="O35" s="22"/>
      <c r="P35" s="22"/>
    </row>
    <row r="36" spans="1:16" ht="39" customHeight="1" x14ac:dyDescent="0.15">
      <c r="A36" s="22"/>
      <c r="B36" s="35"/>
      <c r="C36" s="1182" t="s">
        <v>574</v>
      </c>
      <c r="D36" s="1183"/>
      <c r="E36" s="1184"/>
      <c r="F36" s="36">
        <v>30.31</v>
      </c>
      <c r="G36" s="37">
        <v>32.76</v>
      </c>
      <c r="H36" s="37">
        <v>33.659999999999997</v>
      </c>
      <c r="I36" s="37">
        <v>35.44</v>
      </c>
      <c r="J36" s="38">
        <v>32.31</v>
      </c>
      <c r="K36" s="22"/>
      <c r="L36" s="22"/>
      <c r="M36" s="22"/>
      <c r="N36" s="22"/>
      <c r="O36" s="22"/>
      <c r="P36" s="22"/>
    </row>
    <row r="37" spans="1:16" ht="39" customHeight="1" x14ac:dyDescent="0.15">
      <c r="A37" s="22"/>
      <c r="B37" s="35"/>
      <c r="C37" s="1182" t="s">
        <v>575</v>
      </c>
      <c r="D37" s="1183"/>
      <c r="E37" s="1184"/>
      <c r="F37" s="36">
        <v>6.26</v>
      </c>
      <c r="G37" s="37">
        <v>6.74</v>
      </c>
      <c r="H37" s="37">
        <v>7.13</v>
      </c>
      <c r="I37" s="37">
        <v>8.25</v>
      </c>
      <c r="J37" s="38">
        <v>9.15</v>
      </c>
      <c r="K37" s="22"/>
      <c r="L37" s="22"/>
      <c r="M37" s="22"/>
      <c r="N37" s="22"/>
      <c r="O37" s="22"/>
      <c r="P37" s="22"/>
    </row>
    <row r="38" spans="1:16" ht="39" customHeight="1" x14ac:dyDescent="0.15">
      <c r="A38" s="22"/>
      <c r="B38" s="35"/>
      <c r="C38" s="1182" t="s">
        <v>576</v>
      </c>
      <c r="D38" s="1183"/>
      <c r="E38" s="1184"/>
      <c r="F38" s="36">
        <v>3.27</v>
      </c>
      <c r="G38" s="37">
        <v>3.36</v>
      </c>
      <c r="H38" s="37">
        <v>3.84</v>
      </c>
      <c r="I38" s="37">
        <v>3.85</v>
      </c>
      <c r="J38" s="38">
        <v>3.92</v>
      </c>
      <c r="K38" s="22"/>
      <c r="L38" s="22"/>
      <c r="M38" s="22"/>
      <c r="N38" s="22"/>
      <c r="O38" s="22"/>
      <c r="P38" s="22"/>
    </row>
    <row r="39" spans="1:16" ht="39" customHeight="1" x14ac:dyDescent="0.15">
      <c r="A39" s="22"/>
      <c r="B39" s="35"/>
      <c r="C39" s="1182" t="s">
        <v>577</v>
      </c>
      <c r="D39" s="1183"/>
      <c r="E39" s="1184"/>
      <c r="F39" s="36">
        <v>0.42</v>
      </c>
      <c r="G39" s="37">
        <v>0.87</v>
      </c>
      <c r="H39" s="37">
        <v>1.3</v>
      </c>
      <c r="I39" s="37">
        <v>1.58</v>
      </c>
      <c r="J39" s="38">
        <v>2.33</v>
      </c>
      <c r="K39" s="22"/>
      <c r="L39" s="22"/>
      <c r="M39" s="22"/>
      <c r="N39" s="22"/>
      <c r="O39" s="22"/>
      <c r="P39" s="22"/>
    </row>
    <row r="40" spans="1:16" ht="39" customHeight="1" x14ac:dyDescent="0.15">
      <c r="A40" s="22"/>
      <c r="B40" s="35"/>
      <c r="C40" s="1182" t="s">
        <v>578</v>
      </c>
      <c r="D40" s="1183"/>
      <c r="E40" s="1184"/>
      <c r="F40" s="36">
        <v>0.01</v>
      </c>
      <c r="G40" s="37">
        <v>0.11</v>
      </c>
      <c r="H40" s="37">
        <v>0.39</v>
      </c>
      <c r="I40" s="37">
        <v>0.12</v>
      </c>
      <c r="J40" s="38">
        <v>0.5</v>
      </c>
      <c r="K40" s="22"/>
      <c r="L40" s="22"/>
      <c r="M40" s="22"/>
      <c r="N40" s="22"/>
      <c r="O40" s="22"/>
      <c r="P40" s="22"/>
    </row>
    <row r="41" spans="1:16" ht="39" customHeight="1" x14ac:dyDescent="0.15">
      <c r="A41" s="22"/>
      <c r="B41" s="35"/>
      <c r="C41" s="1182" t="s">
        <v>579</v>
      </c>
      <c r="D41" s="1183"/>
      <c r="E41" s="1184"/>
      <c r="F41" s="36">
        <v>0.13</v>
      </c>
      <c r="G41" s="37">
        <v>0.14000000000000001</v>
      </c>
      <c r="H41" s="37">
        <v>0.13</v>
      </c>
      <c r="I41" s="37">
        <v>0.14000000000000001</v>
      </c>
      <c r="J41" s="38">
        <v>0.14000000000000001</v>
      </c>
      <c r="K41" s="22"/>
      <c r="L41" s="22"/>
      <c r="M41" s="22"/>
      <c r="N41" s="22"/>
      <c r="O41" s="22"/>
      <c r="P41" s="22"/>
    </row>
    <row r="42" spans="1:16" ht="39" customHeight="1" x14ac:dyDescent="0.15">
      <c r="A42" s="22"/>
      <c r="B42" s="39"/>
      <c r="C42" s="1182" t="s">
        <v>580</v>
      </c>
      <c r="D42" s="1183"/>
      <c r="E42" s="1184"/>
      <c r="F42" s="36" t="s">
        <v>520</v>
      </c>
      <c r="G42" s="37" t="s">
        <v>520</v>
      </c>
      <c r="H42" s="37" t="s">
        <v>520</v>
      </c>
      <c r="I42" s="37" t="s">
        <v>520</v>
      </c>
      <c r="J42" s="38" t="s">
        <v>520</v>
      </c>
      <c r="K42" s="22"/>
      <c r="L42" s="22"/>
      <c r="M42" s="22"/>
      <c r="N42" s="22"/>
      <c r="O42" s="22"/>
      <c r="P42" s="22"/>
    </row>
    <row r="43" spans="1:16" ht="39" customHeight="1" thickBot="1" x14ac:dyDescent="0.2">
      <c r="A43" s="22"/>
      <c r="B43" s="40"/>
      <c r="C43" s="1185" t="s">
        <v>581</v>
      </c>
      <c r="D43" s="1186"/>
      <c r="E43" s="1187"/>
      <c r="F43" s="41">
        <v>0</v>
      </c>
      <c r="G43" s="42">
        <v>0</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H22h3fNWmph2CAtRsKrmZCTHw6Vk5keNuUNG3y+R6cc0Xj5w9XU1gHEvtTDJCdihIBJi0FVZ5rxCS8xlY0hhg==" saltValue="z4pyilOHGKh1F6OAx9EE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5039</v>
      </c>
      <c r="L45" s="60">
        <v>4845</v>
      </c>
      <c r="M45" s="60">
        <v>4711</v>
      </c>
      <c r="N45" s="60">
        <v>4690</v>
      </c>
      <c r="O45" s="61">
        <v>4680</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520</v>
      </c>
      <c r="L46" s="64" t="s">
        <v>520</v>
      </c>
      <c r="M46" s="64" t="s">
        <v>520</v>
      </c>
      <c r="N46" s="64" t="s">
        <v>520</v>
      </c>
      <c r="O46" s="65" t="s">
        <v>520</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520</v>
      </c>
      <c r="L47" s="64" t="s">
        <v>520</v>
      </c>
      <c r="M47" s="64" t="s">
        <v>520</v>
      </c>
      <c r="N47" s="64" t="s">
        <v>520</v>
      </c>
      <c r="O47" s="65" t="s">
        <v>520</v>
      </c>
      <c r="P47" s="48"/>
      <c r="Q47" s="48"/>
      <c r="R47" s="48"/>
      <c r="S47" s="48"/>
      <c r="T47" s="48"/>
      <c r="U47" s="48"/>
    </row>
    <row r="48" spans="1:21" ht="30.75" customHeight="1" x14ac:dyDescent="0.15">
      <c r="A48" s="48"/>
      <c r="B48" s="1200"/>
      <c r="C48" s="1201"/>
      <c r="D48" s="62"/>
      <c r="E48" s="1192" t="s">
        <v>15</v>
      </c>
      <c r="F48" s="1192"/>
      <c r="G48" s="1192"/>
      <c r="H48" s="1192"/>
      <c r="I48" s="1192"/>
      <c r="J48" s="1193"/>
      <c r="K48" s="63">
        <v>1728</v>
      </c>
      <c r="L48" s="64">
        <v>1773</v>
      </c>
      <c r="M48" s="64">
        <v>1651</v>
      </c>
      <c r="N48" s="64">
        <v>1598</v>
      </c>
      <c r="O48" s="65">
        <v>1546</v>
      </c>
      <c r="P48" s="48"/>
      <c r="Q48" s="48"/>
      <c r="R48" s="48"/>
      <c r="S48" s="48"/>
      <c r="T48" s="48"/>
      <c r="U48" s="48"/>
    </row>
    <row r="49" spans="1:21" ht="30.75" customHeight="1" x14ac:dyDescent="0.15">
      <c r="A49" s="48"/>
      <c r="B49" s="1200"/>
      <c r="C49" s="1201"/>
      <c r="D49" s="62"/>
      <c r="E49" s="1192" t="s">
        <v>16</v>
      </c>
      <c r="F49" s="1192"/>
      <c r="G49" s="1192"/>
      <c r="H49" s="1192"/>
      <c r="I49" s="1192"/>
      <c r="J49" s="1193"/>
      <c r="K49" s="63">
        <v>86</v>
      </c>
      <c r="L49" s="64">
        <v>53</v>
      </c>
      <c r="M49" s="64">
        <v>73</v>
      </c>
      <c r="N49" s="64">
        <v>92</v>
      </c>
      <c r="O49" s="65">
        <v>78</v>
      </c>
      <c r="P49" s="48"/>
      <c r="Q49" s="48"/>
      <c r="R49" s="48"/>
      <c r="S49" s="48"/>
      <c r="T49" s="48"/>
      <c r="U49" s="48"/>
    </row>
    <row r="50" spans="1:21" ht="30.75" customHeight="1" x14ac:dyDescent="0.15">
      <c r="A50" s="48"/>
      <c r="B50" s="1200"/>
      <c r="C50" s="1201"/>
      <c r="D50" s="62"/>
      <c r="E50" s="1192" t="s">
        <v>17</v>
      </c>
      <c r="F50" s="1192"/>
      <c r="G50" s="1192"/>
      <c r="H50" s="1192"/>
      <c r="I50" s="1192"/>
      <c r="J50" s="1193"/>
      <c r="K50" s="63">
        <v>40</v>
      </c>
      <c r="L50" s="64">
        <v>39</v>
      </c>
      <c r="M50" s="64">
        <v>39</v>
      </c>
      <c r="N50" s="64">
        <v>38</v>
      </c>
      <c r="O50" s="65">
        <v>37</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520</v>
      </c>
      <c r="L51" s="64" t="s">
        <v>520</v>
      </c>
      <c r="M51" s="64" t="s">
        <v>520</v>
      </c>
      <c r="N51" s="64" t="s">
        <v>520</v>
      </c>
      <c r="O51" s="65" t="s">
        <v>520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5053</v>
      </c>
      <c r="L52" s="64">
        <v>5271</v>
      </c>
      <c r="M52" s="64">
        <v>5292</v>
      </c>
      <c r="N52" s="64">
        <v>5422</v>
      </c>
      <c r="O52" s="65">
        <v>5355</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1840</v>
      </c>
      <c r="L53" s="69">
        <v>1439</v>
      </c>
      <c r="M53" s="69">
        <v>1182</v>
      </c>
      <c r="N53" s="69">
        <v>996</v>
      </c>
      <c r="O53" s="70">
        <v>986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hqKTl/2aosXkQBO5AJuNo4b4xPi1CcNx4lF/s9OLvUi5bg+iMPqCxOwtwHT8Pg9FMo0g3IvEmxL1pUm5kfw==" saltValue="Ex9s3q/oWlFNf/wbpB+A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06" t="s">
        <v>24</v>
      </c>
      <c r="C41" s="1207"/>
      <c r="D41" s="81"/>
      <c r="E41" s="1212" t="s">
        <v>25</v>
      </c>
      <c r="F41" s="1212"/>
      <c r="G41" s="1212"/>
      <c r="H41" s="1213"/>
      <c r="I41" s="82">
        <v>35989</v>
      </c>
      <c r="J41" s="83">
        <v>33852</v>
      </c>
      <c r="K41" s="83">
        <v>33957</v>
      </c>
      <c r="L41" s="83">
        <v>32943</v>
      </c>
      <c r="M41" s="84">
        <v>32543</v>
      </c>
    </row>
    <row r="42" spans="2:13" ht="27.75" customHeight="1" x14ac:dyDescent="0.15">
      <c r="B42" s="1208"/>
      <c r="C42" s="1209"/>
      <c r="D42" s="85"/>
      <c r="E42" s="1214" t="s">
        <v>26</v>
      </c>
      <c r="F42" s="1214"/>
      <c r="G42" s="1214"/>
      <c r="H42" s="1215"/>
      <c r="I42" s="86">
        <v>194</v>
      </c>
      <c r="J42" s="87">
        <v>159</v>
      </c>
      <c r="K42" s="87">
        <v>124</v>
      </c>
      <c r="L42" s="87">
        <v>88</v>
      </c>
      <c r="M42" s="88">
        <v>53</v>
      </c>
    </row>
    <row r="43" spans="2:13" ht="27.75" customHeight="1" x14ac:dyDescent="0.15">
      <c r="B43" s="1208"/>
      <c r="C43" s="1209"/>
      <c r="D43" s="85"/>
      <c r="E43" s="1214" t="s">
        <v>27</v>
      </c>
      <c r="F43" s="1214"/>
      <c r="G43" s="1214"/>
      <c r="H43" s="1215"/>
      <c r="I43" s="86">
        <v>19907</v>
      </c>
      <c r="J43" s="87">
        <v>18205</v>
      </c>
      <c r="K43" s="87">
        <v>16712</v>
      </c>
      <c r="L43" s="87">
        <v>14814</v>
      </c>
      <c r="M43" s="88">
        <v>12927</v>
      </c>
    </row>
    <row r="44" spans="2:13" ht="27.75" customHeight="1" x14ac:dyDescent="0.15">
      <c r="B44" s="1208"/>
      <c r="C44" s="1209"/>
      <c r="D44" s="85"/>
      <c r="E44" s="1214" t="s">
        <v>28</v>
      </c>
      <c r="F44" s="1214"/>
      <c r="G44" s="1214"/>
      <c r="H44" s="1215"/>
      <c r="I44" s="86">
        <v>664</v>
      </c>
      <c r="J44" s="87">
        <v>627</v>
      </c>
      <c r="K44" s="87">
        <v>607</v>
      </c>
      <c r="L44" s="87">
        <v>722</v>
      </c>
      <c r="M44" s="88">
        <v>671</v>
      </c>
    </row>
    <row r="45" spans="2:13" ht="27.75" customHeight="1" x14ac:dyDescent="0.15">
      <c r="B45" s="1208"/>
      <c r="C45" s="1209"/>
      <c r="D45" s="85"/>
      <c r="E45" s="1214" t="s">
        <v>29</v>
      </c>
      <c r="F45" s="1214"/>
      <c r="G45" s="1214"/>
      <c r="H45" s="1215"/>
      <c r="I45" s="86">
        <v>5789</v>
      </c>
      <c r="J45" s="87">
        <v>5245</v>
      </c>
      <c r="K45" s="87">
        <v>5344</v>
      </c>
      <c r="L45" s="87">
        <v>5226</v>
      </c>
      <c r="M45" s="88">
        <v>5055</v>
      </c>
    </row>
    <row r="46" spans="2:13" ht="27.75" customHeight="1" x14ac:dyDescent="0.15">
      <c r="B46" s="1208"/>
      <c r="C46" s="1209"/>
      <c r="D46" s="89"/>
      <c r="E46" s="1214" t="s">
        <v>30</v>
      </c>
      <c r="F46" s="1214"/>
      <c r="G46" s="1214"/>
      <c r="H46" s="1215"/>
      <c r="I46" s="86">
        <v>409</v>
      </c>
      <c r="J46" s="87">
        <v>8</v>
      </c>
      <c r="K46" s="87">
        <v>33</v>
      </c>
      <c r="L46" s="87" t="s">
        <v>520</v>
      </c>
      <c r="M46" s="88" t="s">
        <v>520</v>
      </c>
    </row>
    <row r="47" spans="2:13" ht="27.75" customHeight="1" x14ac:dyDescent="0.15">
      <c r="B47" s="1208"/>
      <c r="C47" s="1209"/>
      <c r="D47" s="90"/>
      <c r="E47" s="1216" t="s">
        <v>31</v>
      </c>
      <c r="F47" s="1217"/>
      <c r="G47" s="1217"/>
      <c r="H47" s="1218"/>
      <c r="I47" s="86" t="s">
        <v>520</v>
      </c>
      <c r="J47" s="87" t="s">
        <v>520</v>
      </c>
      <c r="K47" s="87" t="s">
        <v>520</v>
      </c>
      <c r="L47" s="87" t="s">
        <v>520</v>
      </c>
      <c r="M47" s="88" t="s">
        <v>520</v>
      </c>
    </row>
    <row r="48" spans="2:13" ht="27.75" customHeight="1" x14ac:dyDescent="0.15">
      <c r="B48" s="1208"/>
      <c r="C48" s="1209"/>
      <c r="D48" s="85"/>
      <c r="E48" s="1214" t="s">
        <v>32</v>
      </c>
      <c r="F48" s="1214"/>
      <c r="G48" s="1214"/>
      <c r="H48" s="1215"/>
      <c r="I48" s="86" t="s">
        <v>520</v>
      </c>
      <c r="J48" s="87" t="s">
        <v>520</v>
      </c>
      <c r="K48" s="87" t="s">
        <v>520</v>
      </c>
      <c r="L48" s="87" t="s">
        <v>520</v>
      </c>
      <c r="M48" s="88" t="s">
        <v>520</v>
      </c>
    </row>
    <row r="49" spans="2:13" ht="27.75" customHeight="1" x14ac:dyDescent="0.15">
      <c r="B49" s="1210"/>
      <c r="C49" s="1211"/>
      <c r="D49" s="85"/>
      <c r="E49" s="1214" t="s">
        <v>33</v>
      </c>
      <c r="F49" s="1214"/>
      <c r="G49" s="1214"/>
      <c r="H49" s="1215"/>
      <c r="I49" s="86" t="s">
        <v>520</v>
      </c>
      <c r="J49" s="87" t="s">
        <v>520</v>
      </c>
      <c r="K49" s="87" t="s">
        <v>520</v>
      </c>
      <c r="L49" s="87" t="s">
        <v>520</v>
      </c>
      <c r="M49" s="88" t="s">
        <v>520</v>
      </c>
    </row>
    <row r="50" spans="2:13" ht="27.75" customHeight="1" x14ac:dyDescent="0.15">
      <c r="B50" s="1219" t="s">
        <v>34</v>
      </c>
      <c r="C50" s="1220"/>
      <c r="D50" s="91"/>
      <c r="E50" s="1214" t="s">
        <v>35</v>
      </c>
      <c r="F50" s="1214"/>
      <c r="G50" s="1214"/>
      <c r="H50" s="1215"/>
      <c r="I50" s="86">
        <v>7093</v>
      </c>
      <c r="J50" s="87">
        <v>8191</v>
      </c>
      <c r="K50" s="87">
        <v>10802</v>
      </c>
      <c r="L50" s="87">
        <v>11943</v>
      </c>
      <c r="M50" s="88">
        <v>13961</v>
      </c>
    </row>
    <row r="51" spans="2:13" ht="27.75" customHeight="1" x14ac:dyDescent="0.15">
      <c r="B51" s="1208"/>
      <c r="C51" s="1209"/>
      <c r="D51" s="85"/>
      <c r="E51" s="1214" t="s">
        <v>36</v>
      </c>
      <c r="F51" s="1214"/>
      <c r="G51" s="1214"/>
      <c r="H51" s="1215"/>
      <c r="I51" s="86">
        <v>1340</v>
      </c>
      <c r="J51" s="87">
        <v>1224</v>
      </c>
      <c r="K51" s="87">
        <v>1111</v>
      </c>
      <c r="L51" s="87">
        <v>992</v>
      </c>
      <c r="M51" s="88">
        <v>874</v>
      </c>
    </row>
    <row r="52" spans="2:13" ht="27.75" customHeight="1" x14ac:dyDescent="0.15">
      <c r="B52" s="1210"/>
      <c r="C52" s="1211"/>
      <c r="D52" s="85"/>
      <c r="E52" s="1214" t="s">
        <v>37</v>
      </c>
      <c r="F52" s="1214"/>
      <c r="G52" s="1214"/>
      <c r="H52" s="1215"/>
      <c r="I52" s="86">
        <v>47141</v>
      </c>
      <c r="J52" s="87">
        <v>46591</v>
      </c>
      <c r="K52" s="87">
        <v>47788</v>
      </c>
      <c r="L52" s="87">
        <v>47343</v>
      </c>
      <c r="M52" s="88">
        <v>47056</v>
      </c>
    </row>
    <row r="53" spans="2:13" ht="27.75" customHeight="1" thickBot="1" x14ac:dyDescent="0.2">
      <c r="B53" s="1221" t="s">
        <v>38</v>
      </c>
      <c r="C53" s="1222"/>
      <c r="D53" s="92"/>
      <c r="E53" s="1223" t="s">
        <v>39</v>
      </c>
      <c r="F53" s="1223"/>
      <c r="G53" s="1223"/>
      <c r="H53" s="1224"/>
      <c r="I53" s="93">
        <v>7378</v>
      </c>
      <c r="J53" s="94">
        <v>2090</v>
      </c>
      <c r="K53" s="94">
        <v>-2925</v>
      </c>
      <c r="L53" s="94">
        <v>-6486</v>
      </c>
      <c r="M53" s="95">
        <v>-10641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e3n56DVqrqYvJblMpKEzE1yThekRr+Rnx2PkOFrzkuOd/TsgjarnP8BWgJJJUuVKI/vwnd4ILw2bzicaXK5g==" saltValue="dE34JAJ8nox5XtUCmE9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33" t="s">
        <v>42</v>
      </c>
      <c r="D55" s="1233"/>
      <c r="E55" s="1234"/>
      <c r="F55" s="107">
        <v>7130</v>
      </c>
      <c r="G55" s="107">
        <v>7144</v>
      </c>
      <c r="H55" s="108">
        <v>7161</v>
      </c>
    </row>
    <row r="56" spans="2:8" ht="52.5" customHeight="1" x14ac:dyDescent="0.15">
      <c r="B56" s="109"/>
      <c r="C56" s="1235" t="s">
        <v>43</v>
      </c>
      <c r="D56" s="1235"/>
      <c r="E56" s="1236"/>
      <c r="F56" s="110">
        <v>1790</v>
      </c>
      <c r="G56" s="110">
        <v>1813</v>
      </c>
      <c r="H56" s="111">
        <v>1842</v>
      </c>
    </row>
    <row r="57" spans="2:8" ht="53.25" customHeight="1" x14ac:dyDescent="0.15">
      <c r="B57" s="109"/>
      <c r="C57" s="1237" t="s">
        <v>44</v>
      </c>
      <c r="D57" s="1237"/>
      <c r="E57" s="1238"/>
      <c r="F57" s="112">
        <v>3711</v>
      </c>
      <c r="G57" s="112">
        <v>5036</v>
      </c>
      <c r="H57" s="113">
        <v>6835</v>
      </c>
    </row>
    <row r="58" spans="2:8" ht="45.75" customHeight="1" x14ac:dyDescent="0.15">
      <c r="B58" s="114"/>
      <c r="C58" s="1225" t="s">
        <v>582</v>
      </c>
      <c r="D58" s="1226"/>
      <c r="E58" s="1227"/>
      <c r="F58" s="115">
        <v>3020</v>
      </c>
      <c r="G58" s="115">
        <v>3020</v>
      </c>
      <c r="H58" s="116">
        <v>3020</v>
      </c>
    </row>
    <row r="59" spans="2:8" ht="45.75" customHeight="1" x14ac:dyDescent="0.15">
      <c r="B59" s="114"/>
      <c r="C59" s="1225" t="s">
        <v>583</v>
      </c>
      <c r="D59" s="1226"/>
      <c r="E59" s="1227"/>
      <c r="F59" s="115" t="s">
        <v>585</v>
      </c>
      <c r="G59" s="115">
        <v>1300</v>
      </c>
      <c r="H59" s="116">
        <v>1650</v>
      </c>
    </row>
    <row r="60" spans="2:8" ht="45.75" customHeight="1" x14ac:dyDescent="0.15">
      <c r="B60" s="114"/>
      <c r="C60" s="1225" t="s">
        <v>584</v>
      </c>
      <c r="D60" s="1226"/>
      <c r="E60" s="1227"/>
      <c r="F60" s="115" t="s">
        <v>585</v>
      </c>
      <c r="G60" s="115" t="s">
        <v>585</v>
      </c>
      <c r="H60" s="116">
        <v>800</v>
      </c>
    </row>
    <row r="61" spans="2:8" ht="45.75" customHeight="1" x14ac:dyDescent="0.15">
      <c r="B61" s="114"/>
      <c r="C61" s="1225" t="s">
        <v>586</v>
      </c>
      <c r="D61" s="1226"/>
      <c r="E61" s="1227"/>
      <c r="F61" s="115">
        <v>409</v>
      </c>
      <c r="G61" s="115">
        <v>469</v>
      </c>
      <c r="H61" s="116">
        <v>498</v>
      </c>
    </row>
    <row r="62" spans="2:8" ht="45.75" customHeight="1" thickBot="1" x14ac:dyDescent="0.2">
      <c r="B62" s="117"/>
      <c r="C62" s="1228" t="s">
        <v>587</v>
      </c>
      <c r="D62" s="1229"/>
      <c r="E62" s="1230"/>
      <c r="F62" s="118" t="s">
        <v>585</v>
      </c>
      <c r="G62" s="118" t="s">
        <v>585</v>
      </c>
      <c r="H62" s="119">
        <v>326</v>
      </c>
    </row>
    <row r="63" spans="2:8" ht="52.5" customHeight="1" thickBot="1" x14ac:dyDescent="0.2">
      <c r="B63" s="120"/>
      <c r="C63" s="1231" t="s">
        <v>45</v>
      </c>
      <c r="D63" s="1231"/>
      <c r="E63" s="1232"/>
      <c r="F63" s="121">
        <v>12631</v>
      </c>
      <c r="G63" s="121">
        <v>13994</v>
      </c>
      <c r="H63" s="122">
        <v>15837</v>
      </c>
    </row>
    <row r="64" spans="2:8" ht="15" customHeight="1" x14ac:dyDescent="0.15"/>
    <row r="65" ht="0" hidden="1" customHeight="1" x14ac:dyDescent="0.15"/>
    <row r="66" ht="0" hidden="1" customHeight="1" x14ac:dyDescent="0.15"/>
  </sheetData>
  <sheetProtection algorithmName="SHA-512" hashValue="D4m7odY4MbPrQhqXwjnLhGn4DNqBZEfvtTrV7hecehcx8c6fqhjlJfUg7/YgEHLezbSA9B274rDW00vIkqBvpA==" saltValue="F7Ptk/CjQFUJq6h2OifZ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99892</v>
      </c>
      <c r="E3" s="141"/>
      <c r="F3" s="142">
        <v>63956</v>
      </c>
      <c r="G3" s="143"/>
      <c r="H3" s="144"/>
    </row>
    <row r="4" spans="1:8" x14ac:dyDescent="0.15">
      <c r="A4" s="145"/>
      <c r="B4" s="146"/>
      <c r="C4" s="147"/>
      <c r="D4" s="148">
        <v>32473</v>
      </c>
      <c r="E4" s="149"/>
      <c r="F4" s="150">
        <v>29239</v>
      </c>
      <c r="G4" s="151"/>
      <c r="H4" s="152"/>
    </row>
    <row r="5" spans="1:8" x14ac:dyDescent="0.15">
      <c r="A5" s="133" t="s">
        <v>553</v>
      </c>
      <c r="B5" s="138"/>
      <c r="C5" s="139"/>
      <c r="D5" s="140">
        <v>77664</v>
      </c>
      <c r="E5" s="141"/>
      <c r="F5" s="142">
        <v>66255</v>
      </c>
      <c r="G5" s="143"/>
      <c r="H5" s="144"/>
    </row>
    <row r="6" spans="1:8" x14ac:dyDescent="0.15">
      <c r="A6" s="145"/>
      <c r="B6" s="146"/>
      <c r="C6" s="147"/>
      <c r="D6" s="148">
        <v>28619</v>
      </c>
      <c r="E6" s="149"/>
      <c r="F6" s="150">
        <v>31822</v>
      </c>
      <c r="G6" s="151"/>
      <c r="H6" s="152"/>
    </row>
    <row r="7" spans="1:8" x14ac:dyDescent="0.15">
      <c r="A7" s="133" t="s">
        <v>554</v>
      </c>
      <c r="B7" s="138"/>
      <c r="C7" s="139"/>
      <c r="D7" s="140">
        <v>111331</v>
      </c>
      <c r="E7" s="141"/>
      <c r="F7" s="142">
        <v>92247</v>
      </c>
      <c r="G7" s="143"/>
      <c r="H7" s="144"/>
    </row>
    <row r="8" spans="1:8" x14ac:dyDescent="0.15">
      <c r="A8" s="145"/>
      <c r="B8" s="146"/>
      <c r="C8" s="147"/>
      <c r="D8" s="148">
        <v>36322</v>
      </c>
      <c r="E8" s="149"/>
      <c r="F8" s="150">
        <v>37204</v>
      </c>
      <c r="G8" s="151"/>
      <c r="H8" s="152"/>
    </row>
    <row r="9" spans="1:8" x14ac:dyDescent="0.15">
      <c r="A9" s="133" t="s">
        <v>555</v>
      </c>
      <c r="B9" s="138"/>
      <c r="C9" s="139"/>
      <c r="D9" s="140">
        <v>63304</v>
      </c>
      <c r="E9" s="141"/>
      <c r="F9" s="142">
        <v>67319</v>
      </c>
      <c r="G9" s="143"/>
      <c r="H9" s="144"/>
    </row>
    <row r="10" spans="1:8" x14ac:dyDescent="0.15">
      <c r="A10" s="145"/>
      <c r="B10" s="146"/>
      <c r="C10" s="147"/>
      <c r="D10" s="148">
        <v>24425</v>
      </c>
      <c r="E10" s="149"/>
      <c r="F10" s="150">
        <v>38101</v>
      </c>
      <c r="G10" s="151"/>
      <c r="H10" s="152"/>
    </row>
    <row r="11" spans="1:8" x14ac:dyDescent="0.15">
      <c r="A11" s="133" t="s">
        <v>556</v>
      </c>
      <c r="B11" s="138"/>
      <c r="C11" s="139"/>
      <c r="D11" s="140">
        <v>65185</v>
      </c>
      <c r="E11" s="141"/>
      <c r="F11" s="142">
        <v>70615</v>
      </c>
      <c r="G11" s="143"/>
      <c r="H11" s="144"/>
    </row>
    <row r="12" spans="1:8" x14ac:dyDescent="0.15">
      <c r="A12" s="145"/>
      <c r="B12" s="146"/>
      <c r="C12" s="153"/>
      <c r="D12" s="148">
        <v>35149</v>
      </c>
      <c r="E12" s="149"/>
      <c r="F12" s="150">
        <v>37382</v>
      </c>
      <c r="G12" s="151"/>
      <c r="H12" s="152"/>
    </row>
    <row r="13" spans="1:8" x14ac:dyDescent="0.15">
      <c r="A13" s="133"/>
      <c r="B13" s="138"/>
      <c r="C13" s="154"/>
      <c r="D13" s="155">
        <v>83475</v>
      </c>
      <c r="E13" s="156"/>
      <c r="F13" s="157">
        <v>72078</v>
      </c>
      <c r="G13" s="158"/>
      <c r="H13" s="144"/>
    </row>
    <row r="14" spans="1:8" x14ac:dyDescent="0.15">
      <c r="A14" s="145"/>
      <c r="B14" s="146"/>
      <c r="C14" s="147"/>
      <c r="D14" s="148">
        <v>31398</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2.0699999999999998</v>
      </c>
      <c r="C19" s="159">
        <f>ROUND(VALUE(SUBSTITUTE(実質収支比率等に係る経年分析!G$48,"▲","-")),2)</f>
        <v>2.2599999999999998</v>
      </c>
      <c r="D19" s="159">
        <f>ROUND(VALUE(SUBSTITUTE(実質収支比率等に係る経年分析!H$48,"▲","-")),2)</f>
        <v>2.85</v>
      </c>
      <c r="E19" s="159">
        <f>ROUND(VALUE(SUBSTITUTE(実質収支比率等に係る経年分析!I$48,"▲","-")),2)</f>
        <v>2.9</v>
      </c>
      <c r="F19" s="159">
        <f>ROUND(VALUE(SUBSTITUTE(実質収支比率等に係る経年分析!J$48,"▲","-")),2)</f>
        <v>3.03</v>
      </c>
    </row>
    <row r="20" spans="1:11" x14ac:dyDescent="0.15">
      <c r="A20" s="159" t="s">
        <v>49</v>
      </c>
      <c r="B20" s="159">
        <f>ROUND(VALUE(SUBSTITUTE(実質収支比率等に係る経年分析!F$47,"▲","-")),2)</f>
        <v>18.489999999999998</v>
      </c>
      <c r="C20" s="159">
        <f>ROUND(VALUE(SUBSTITUTE(実質収支比率等に係る経年分析!G$47,"▲","-")),2)</f>
        <v>22.24</v>
      </c>
      <c r="D20" s="159">
        <f>ROUND(VALUE(SUBSTITUTE(実質収支比率等に係る経年分析!H$47,"▲","-")),2)</f>
        <v>26.46</v>
      </c>
      <c r="E20" s="159">
        <f>ROUND(VALUE(SUBSTITUTE(実質収支比率等に係る経年分析!I$47,"▲","-")),2)</f>
        <v>26.85</v>
      </c>
      <c r="F20" s="159">
        <f>ROUND(VALUE(SUBSTITUTE(実質収支比率等に係る経年分析!J$47,"▲","-")),2)</f>
        <v>27.43</v>
      </c>
    </row>
    <row r="21" spans="1:11" x14ac:dyDescent="0.15">
      <c r="A21" s="159" t="s">
        <v>50</v>
      </c>
      <c r="B21" s="159">
        <f>IF(ISNUMBER(VALUE(SUBSTITUTE(実質収支比率等に係る経年分析!F$49,"▲","-"))),ROUND(VALUE(SUBSTITUTE(実質収支比率等に係る経年分析!F$49,"▲","-")),2),NA())</f>
        <v>4.29</v>
      </c>
      <c r="C21" s="159">
        <f>IF(ISNUMBER(VALUE(SUBSTITUTE(実質収支比率等に係る経年分析!G$49,"▲","-"))),ROUND(VALUE(SUBSTITUTE(実質収支比率等に係る経年分析!G$49,"▲","-")),2),NA())</f>
        <v>7.19</v>
      </c>
      <c r="D21" s="159">
        <f>IF(ISNUMBER(VALUE(SUBSTITUTE(実質収支比率等に係る経年分析!H$49,"▲","-"))),ROUND(VALUE(SUBSTITUTE(実質収支比率等に係る経年分析!H$49,"▲","-")),2),NA())</f>
        <v>8.17</v>
      </c>
      <c r="E21" s="159">
        <f>IF(ISNUMBER(VALUE(SUBSTITUTE(実質収支比率等に係る経年分析!I$49,"▲","-"))),ROUND(VALUE(SUBSTITUTE(実質収支比率等に係る経年分析!I$49,"▲","-")),2),NA())</f>
        <v>2.5099999999999998</v>
      </c>
      <c r="F21" s="159">
        <f>IF(ISNUMBER(VALUE(SUBSTITUTE(実質収支比率等に係る経年分析!J$49,"▲","-"))),ROUND(VALUE(SUBSTITUTE(実質収支比率等に係る経年分析!J$49,"▲","-")),2),NA())</f>
        <v>2.2000000000000002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x14ac:dyDescent="0.15">
      <c r="A30" s="160" t="str">
        <f>IF(連結実質赤字比率に係る赤字・黒字の構成分析!C$40="",NA(),連結実質赤字比率に係る赤字・黒字の構成分析!C$40)</f>
        <v>介護保険（保険事業勘定）特別会計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v>
      </c>
    </row>
    <row r="31" spans="1:11" x14ac:dyDescent="0.15">
      <c r="A31" s="160" t="str">
        <f>IF(連結実質赤字比率に係る赤字・黒字の構成分析!C$39="",NA(),連結実質赤字比率に係る赤字・黒字の構成分析!C$39)</f>
        <v>国民健康保険（事業勘定）特別会計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2.33</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3.85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3.92</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8.25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9.15</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33.659999999999997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32.31</v>
      </c>
    </row>
    <row r="35" spans="1:16" x14ac:dyDescent="0.15">
      <c r="A35" s="160" t="str">
        <f>IF(連結実質赤字比率に係る赤字・黒字の構成分析!C$35="",NA(),連結実質赤字比率に係る赤字・黒字の構成分析!C$35)</f>
        <v>介護老人保健施設事業会計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2.15</v>
      </c>
      <c r="J35" s="160">
        <f>IF(ROUND(VALUE(SUBSTITUTE(連結実質赤字比率に係る赤字・黒字の構成分析!J$35,"▲", "-")), 2) &lt; 0, ABS(ROUND(VALUE(SUBSTITUTE(連結実質赤字比率に係る赤字・黒字の構成分析!J$35,"▲", "-")), 2)), NA())</f>
        <v>0.13</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1.2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1.1000000000000001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0.99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0.95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0.89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5053</v>
      </c>
      <c r="E42" s="161"/>
      <c r="F42" s="161"/>
      <c r="G42" s="161">
        <f>'実質公債費比率（分子）の構造'!L$52</f>
        <v>5271</v>
      </c>
      <c r="H42" s="161"/>
      <c r="I42" s="161"/>
      <c r="J42" s="161">
        <f>'実質公債費比率（分子）の構造'!M$52</f>
        <v>5292</v>
      </c>
      <c r="K42" s="161"/>
      <c r="L42" s="161"/>
      <c r="M42" s="161">
        <f>'実質公債費比率（分子）の構造'!N$52</f>
        <v>5422</v>
      </c>
      <c r="N42" s="161"/>
      <c r="O42" s="161"/>
      <c r="P42" s="161">
        <f>'実質公債費比率（分子）の構造'!O$52</f>
        <v>5355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40</v>
      </c>
      <c r="C44" s="161"/>
      <c r="D44" s="161"/>
      <c r="E44" s="161">
        <f>'実質公債費比率（分子）の構造'!L$50</f>
        <v>39</v>
      </c>
      <c r="F44" s="161"/>
      <c r="G44" s="161"/>
      <c r="H44" s="161">
        <f>'実質公債費比率（分子）の構造'!M$50</f>
        <v>39</v>
      </c>
      <c r="I44" s="161"/>
      <c r="J44" s="161"/>
      <c r="K44" s="161">
        <f>'実質公債費比率（分子）の構造'!N$50</f>
        <v>38</v>
      </c>
      <c r="L44" s="161"/>
      <c r="M44" s="161"/>
      <c r="N44" s="161">
        <f>'実質公債費比率（分子）の構造'!O$50</f>
        <v>37</v>
      </c>
      <c r="O44" s="161"/>
      <c r="P44" s="161"/>
    </row>
    <row r="45" spans="1:16" x14ac:dyDescent="0.15">
      <c r="A45" s="161" t="s">
        <v>60</v>
      </c>
      <c r="B45" s="161">
        <f>'実質公債費比率（分子）の構造'!K$49</f>
        <v>86</v>
      </c>
      <c r="C45" s="161"/>
      <c r="D45" s="161"/>
      <c r="E45" s="161">
        <f>'実質公債費比率（分子）の構造'!L$49</f>
        <v>53</v>
      </c>
      <c r="F45" s="161"/>
      <c r="G45" s="161"/>
      <c r="H45" s="161">
        <f>'実質公債費比率（分子）の構造'!M$49</f>
        <v>73</v>
      </c>
      <c r="I45" s="161"/>
      <c r="J45" s="161"/>
      <c r="K45" s="161">
        <f>'実質公債費比率（分子）の構造'!N$49</f>
        <v>92</v>
      </c>
      <c r="L45" s="161"/>
      <c r="M45" s="161"/>
      <c r="N45" s="161">
        <f>'実質公債費比率（分子）の構造'!O$49</f>
        <v>78</v>
      </c>
      <c r="O45" s="161"/>
      <c r="P45" s="161"/>
    </row>
    <row r="46" spans="1:16" x14ac:dyDescent="0.15">
      <c r="A46" s="161" t="s">
        <v>61</v>
      </c>
      <c r="B46" s="161">
        <f>'実質公債費比率（分子）の構造'!K$48</f>
        <v>1728</v>
      </c>
      <c r="C46" s="161"/>
      <c r="D46" s="161"/>
      <c r="E46" s="161">
        <f>'実質公債費比率（分子）の構造'!L$48</f>
        <v>1773</v>
      </c>
      <c r="F46" s="161"/>
      <c r="G46" s="161"/>
      <c r="H46" s="161">
        <f>'実質公債費比率（分子）の構造'!M$48</f>
        <v>1651</v>
      </c>
      <c r="I46" s="161"/>
      <c r="J46" s="161"/>
      <c r="K46" s="161">
        <f>'実質公債費比率（分子）の構造'!N$48</f>
        <v>1598</v>
      </c>
      <c r="L46" s="161"/>
      <c r="M46" s="161"/>
      <c r="N46" s="161">
        <f>'実質公債費比率（分子）の構造'!O$48</f>
        <v>1546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5039</v>
      </c>
      <c r="C49" s="161"/>
      <c r="D49" s="161"/>
      <c r="E49" s="161">
        <f>'実質公債費比率（分子）の構造'!L$45</f>
        <v>4845</v>
      </c>
      <c r="F49" s="161"/>
      <c r="G49" s="161"/>
      <c r="H49" s="161">
        <f>'実質公債費比率（分子）の構造'!M$45</f>
        <v>4711</v>
      </c>
      <c r="I49" s="161"/>
      <c r="J49" s="161"/>
      <c r="K49" s="161">
        <f>'実質公債費比率（分子）の構造'!N$45</f>
        <v>4690</v>
      </c>
      <c r="L49" s="161"/>
      <c r="M49" s="161"/>
      <c r="N49" s="161">
        <f>'実質公債費比率（分子）の構造'!O$45</f>
        <v>4680</v>
      </c>
      <c r="O49" s="161"/>
      <c r="P49" s="161"/>
    </row>
    <row r="50" spans="1:16" x14ac:dyDescent="0.15">
      <c r="A50" s="161" t="s">
        <v>65</v>
      </c>
      <c r="B50" s="161" t="e">
        <f>NA()</f>
        <v>#N/A</v>
      </c>
      <c r="C50" s="161">
        <f>IF(ISNUMBER('実質公債費比率（分子）の構造'!K$53),'実質公債費比率（分子）の構造'!K$53,NA())</f>
        <v>1840</v>
      </c>
      <c r="D50" s="161" t="e">
        <f>NA()</f>
        <v>#N/A</v>
      </c>
      <c r="E50" s="161" t="e">
        <f>NA()</f>
        <v>#N/A</v>
      </c>
      <c r="F50" s="161">
        <f>IF(ISNUMBER('実質公債費比率（分子）の構造'!L$53),'実質公債費比率（分子）の構造'!L$53,NA())</f>
        <v>1439</v>
      </c>
      <c r="G50" s="161" t="e">
        <f>NA()</f>
        <v>#N/A</v>
      </c>
      <c r="H50" s="161" t="e">
        <f>NA()</f>
        <v>#N/A</v>
      </c>
      <c r="I50" s="161">
        <f>IF(ISNUMBER('実質公債費比率（分子）の構造'!M$53),'実質公債費比率（分子）の構造'!M$53,NA())</f>
        <v>1182</v>
      </c>
      <c r="J50" s="161" t="e">
        <f>NA()</f>
        <v>#N/A</v>
      </c>
      <c r="K50" s="161" t="e">
        <f>NA()</f>
        <v>#N/A</v>
      </c>
      <c r="L50" s="161">
        <f>IF(ISNUMBER('実質公債費比率（分子）の構造'!N$53),'実質公債費比率（分子）の構造'!N$53,NA())</f>
        <v>996</v>
      </c>
      <c r="M50" s="161" t="e">
        <f>NA()</f>
        <v>#N/A</v>
      </c>
      <c r="N50" s="161" t="e">
        <f>NA()</f>
        <v>#N/A</v>
      </c>
      <c r="O50" s="161">
        <f>IF(ISNUMBER('実質公債費比率（分子）の構造'!O$53),'実質公債費比率（分子）の構造'!O$53,NA())</f>
        <v>986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47141</v>
      </c>
      <c r="E56" s="160"/>
      <c r="F56" s="160"/>
      <c r="G56" s="160">
        <f>'将来負担比率（分子）の構造'!J$52</f>
        <v>46591</v>
      </c>
      <c r="H56" s="160"/>
      <c r="I56" s="160"/>
      <c r="J56" s="160">
        <f>'将来負担比率（分子）の構造'!K$52</f>
        <v>47788</v>
      </c>
      <c r="K56" s="160"/>
      <c r="L56" s="160"/>
      <c r="M56" s="160">
        <f>'将来負担比率（分子）の構造'!L$52</f>
        <v>47343</v>
      </c>
      <c r="N56" s="160"/>
      <c r="O56" s="160"/>
      <c r="P56" s="160">
        <f>'将来負担比率（分子）の構造'!M$52</f>
        <v>47056</v>
      </c>
    </row>
    <row r="57" spans="1:16" x14ac:dyDescent="0.15">
      <c r="A57" s="160" t="s">
        <v>36</v>
      </c>
      <c r="B57" s="160"/>
      <c r="C57" s="160"/>
      <c r="D57" s="160">
        <f>'将来負担比率（分子）の構造'!I$51</f>
        <v>1340</v>
      </c>
      <c r="E57" s="160"/>
      <c r="F57" s="160"/>
      <c r="G57" s="160">
        <f>'将来負担比率（分子）の構造'!J$51</f>
        <v>1224</v>
      </c>
      <c r="H57" s="160"/>
      <c r="I57" s="160"/>
      <c r="J57" s="160">
        <f>'将来負担比率（分子）の構造'!K$51</f>
        <v>1111</v>
      </c>
      <c r="K57" s="160"/>
      <c r="L57" s="160"/>
      <c r="M57" s="160">
        <f>'将来負担比率（分子）の構造'!L$51</f>
        <v>992</v>
      </c>
      <c r="N57" s="160"/>
      <c r="O57" s="160"/>
      <c r="P57" s="160">
        <f>'将来負担比率（分子）の構造'!M$51</f>
        <v>874</v>
      </c>
    </row>
    <row r="58" spans="1:16" x14ac:dyDescent="0.15">
      <c r="A58" s="160" t="s">
        <v>35</v>
      </c>
      <c r="B58" s="160"/>
      <c r="C58" s="160"/>
      <c r="D58" s="160">
        <f>'将来負担比率（分子）の構造'!I$50</f>
        <v>7093</v>
      </c>
      <c r="E58" s="160"/>
      <c r="F58" s="160"/>
      <c r="G58" s="160">
        <f>'将来負担比率（分子）の構造'!J$50</f>
        <v>8191</v>
      </c>
      <c r="H58" s="160"/>
      <c r="I58" s="160"/>
      <c r="J58" s="160">
        <f>'将来負担比率（分子）の構造'!K$50</f>
        <v>10802</v>
      </c>
      <c r="K58" s="160"/>
      <c r="L58" s="160"/>
      <c r="M58" s="160">
        <f>'将来負担比率（分子）の構造'!L$50</f>
        <v>11943</v>
      </c>
      <c r="N58" s="160"/>
      <c r="O58" s="160"/>
      <c r="P58" s="160">
        <f>'将来負担比率（分子）の構造'!M$50</f>
        <v>13961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409</v>
      </c>
      <c r="C61" s="160"/>
      <c r="D61" s="160"/>
      <c r="E61" s="160">
        <f>'将来負担比率（分子）の構造'!J$46</f>
        <v>8</v>
      </c>
      <c r="F61" s="160"/>
      <c r="G61" s="160"/>
      <c r="H61" s="160">
        <f>'将来負担比率（分子）の構造'!K$46</f>
        <v>33</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5789</v>
      </c>
      <c r="C62" s="160"/>
      <c r="D62" s="160"/>
      <c r="E62" s="160">
        <f>'将来負担比率（分子）の構造'!J$45</f>
        <v>5245</v>
      </c>
      <c r="F62" s="160"/>
      <c r="G62" s="160"/>
      <c r="H62" s="160">
        <f>'将来負担比率（分子）の構造'!K$45</f>
        <v>5344</v>
      </c>
      <c r="I62" s="160"/>
      <c r="J62" s="160"/>
      <c r="K62" s="160">
        <f>'将来負担比率（分子）の構造'!L$45</f>
        <v>5226</v>
      </c>
      <c r="L62" s="160"/>
      <c r="M62" s="160"/>
      <c r="N62" s="160">
        <f>'将来負担比率（分子）の構造'!M$45</f>
        <v>5055</v>
      </c>
      <c r="O62" s="160"/>
      <c r="P62" s="160"/>
    </row>
    <row r="63" spans="1:16" x14ac:dyDescent="0.15">
      <c r="A63" s="160" t="s">
        <v>28</v>
      </c>
      <c r="B63" s="160">
        <f>'将来負担比率（分子）の構造'!I$44</f>
        <v>664</v>
      </c>
      <c r="C63" s="160"/>
      <c r="D63" s="160"/>
      <c r="E63" s="160">
        <f>'将来負担比率（分子）の構造'!J$44</f>
        <v>627</v>
      </c>
      <c r="F63" s="160"/>
      <c r="G63" s="160"/>
      <c r="H63" s="160">
        <f>'将来負担比率（分子）の構造'!K$44</f>
        <v>607</v>
      </c>
      <c r="I63" s="160"/>
      <c r="J63" s="160"/>
      <c r="K63" s="160">
        <f>'将来負担比率（分子）の構造'!L$44</f>
        <v>722</v>
      </c>
      <c r="L63" s="160"/>
      <c r="M63" s="160"/>
      <c r="N63" s="160">
        <f>'将来負担比率（分子）の構造'!M$44</f>
        <v>671</v>
      </c>
      <c r="O63" s="160"/>
      <c r="P63" s="160"/>
    </row>
    <row r="64" spans="1:16" x14ac:dyDescent="0.15">
      <c r="A64" s="160" t="s">
        <v>27</v>
      </c>
      <c r="B64" s="160">
        <f>'将来負担比率（分子）の構造'!I$43</f>
        <v>19907</v>
      </c>
      <c r="C64" s="160"/>
      <c r="D64" s="160"/>
      <c r="E64" s="160">
        <f>'将来負担比率（分子）の構造'!J$43</f>
        <v>18205</v>
      </c>
      <c r="F64" s="160"/>
      <c r="G64" s="160"/>
      <c r="H64" s="160">
        <f>'将来負担比率（分子）の構造'!K$43</f>
        <v>16712</v>
      </c>
      <c r="I64" s="160"/>
      <c r="J64" s="160"/>
      <c r="K64" s="160">
        <f>'将来負担比率（分子）の構造'!L$43</f>
        <v>14814</v>
      </c>
      <c r="L64" s="160"/>
      <c r="M64" s="160"/>
      <c r="N64" s="160">
        <f>'将来負担比率（分子）の構造'!M$43</f>
        <v>12927</v>
      </c>
      <c r="O64" s="160"/>
      <c r="P64" s="160"/>
    </row>
    <row r="65" spans="1:16" x14ac:dyDescent="0.15">
      <c r="A65" s="160" t="s">
        <v>26</v>
      </c>
      <c r="B65" s="160">
        <f>'将来負担比率（分子）の構造'!I$42</f>
        <v>194</v>
      </c>
      <c r="C65" s="160"/>
      <c r="D65" s="160"/>
      <c r="E65" s="160">
        <f>'将来負担比率（分子）の構造'!J$42</f>
        <v>159</v>
      </c>
      <c r="F65" s="160"/>
      <c r="G65" s="160"/>
      <c r="H65" s="160">
        <f>'将来負担比率（分子）の構造'!K$42</f>
        <v>124</v>
      </c>
      <c r="I65" s="160"/>
      <c r="J65" s="160"/>
      <c r="K65" s="160">
        <f>'将来負担比率（分子）の構造'!L$42</f>
        <v>88</v>
      </c>
      <c r="L65" s="160"/>
      <c r="M65" s="160"/>
      <c r="N65" s="160">
        <f>'将来負担比率（分子）の構造'!M$42</f>
        <v>53</v>
      </c>
      <c r="O65" s="160"/>
      <c r="P65" s="160"/>
    </row>
    <row r="66" spans="1:16" x14ac:dyDescent="0.15">
      <c r="A66" s="160" t="s">
        <v>25</v>
      </c>
      <c r="B66" s="160">
        <f>'将来負担比率（分子）の構造'!I$41</f>
        <v>35989</v>
      </c>
      <c r="C66" s="160"/>
      <c r="D66" s="160"/>
      <c r="E66" s="160">
        <f>'将来負担比率（分子）の構造'!J$41</f>
        <v>33852</v>
      </c>
      <c r="F66" s="160"/>
      <c r="G66" s="160"/>
      <c r="H66" s="160">
        <f>'将来負担比率（分子）の構造'!K$41</f>
        <v>33957</v>
      </c>
      <c r="I66" s="160"/>
      <c r="J66" s="160"/>
      <c r="K66" s="160">
        <f>'将来負担比率（分子）の構造'!L$41</f>
        <v>32943</v>
      </c>
      <c r="L66" s="160"/>
      <c r="M66" s="160"/>
      <c r="N66" s="160">
        <f>'将来負担比率（分子）の構造'!M$41</f>
        <v>32543</v>
      </c>
      <c r="O66" s="160"/>
      <c r="P66" s="160"/>
    </row>
    <row r="67" spans="1:16" x14ac:dyDescent="0.15">
      <c r="A67" s="160" t="s">
        <v>69</v>
      </c>
      <c r="B67" s="160" t="e">
        <f>NA()</f>
        <v>#N/A</v>
      </c>
      <c r="C67" s="160">
        <f>IF(ISNUMBER('将来負担比率（分子）の構造'!I$53), IF('将来負担比率（分子）の構造'!I$53 &lt; 0, 0, '将来負担比率（分子）の構造'!I$53), NA())</f>
        <v>7378</v>
      </c>
      <c r="D67" s="160" t="e">
        <f>NA()</f>
        <v>#N/A</v>
      </c>
      <c r="E67" s="160" t="e">
        <f>NA()</f>
        <v>#N/A</v>
      </c>
      <c r="F67" s="160">
        <f>IF(ISNUMBER('将来負担比率（分子）の構造'!J$53), IF('将来負担比率（分子）の構造'!J$53 &lt; 0, 0, '将来負担比率（分子）の構造'!J$53), NA())</f>
        <v>2090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7130</v>
      </c>
      <c r="C72" s="164">
        <f>基金残高に係る経年分析!G55</f>
        <v>7144</v>
      </c>
      <c r="D72" s="164">
        <f>基金残高に係る経年分析!H55</f>
        <v>7161</v>
      </c>
    </row>
    <row r="73" spans="1:16" x14ac:dyDescent="0.15">
      <c r="A73" s="163" t="s">
        <v>72</v>
      </c>
      <c r="B73" s="164">
        <f>基金残高に係る経年分析!F56</f>
        <v>1790</v>
      </c>
      <c r="C73" s="164">
        <f>基金残高に係る経年分析!G56</f>
        <v>1813</v>
      </c>
      <c r="D73" s="164">
        <f>基金残高に係る経年分析!H56</f>
        <v>1842</v>
      </c>
    </row>
    <row r="74" spans="1:16" x14ac:dyDescent="0.15">
      <c r="A74" s="163" t="s">
        <v>73</v>
      </c>
      <c r="B74" s="164">
        <f>基金残高に係る経年分析!F57</f>
        <v>3711</v>
      </c>
      <c r="C74" s="164">
        <f>基金残高に係る経年分析!G57</f>
        <v>5036</v>
      </c>
      <c r="D74" s="164">
        <f>基金残高に係る経年分析!H57</f>
        <v>6835</v>
      </c>
    </row>
  </sheetData>
  <sheetProtection algorithmName="SHA-512" hashValue="2BS+HAqNo+cotDSEdRKo7lKEfwrVPjzRdWxf1zvaeI/dBJgZSyKEDox8g6QUWMsng8uD9qGP+zgE3EdSI9x6Gw==" saltValue="OH51bQvKi/ap3bQ5X1Mx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216</v>
      </c>
      <c r="C5" s="608"/>
      <c r="D5" s="608"/>
      <c r="E5" s="608"/>
      <c r="F5" s="608"/>
      <c r="G5" s="608"/>
      <c r="H5" s="608"/>
      <c r="I5" s="608"/>
      <c r="J5" s="608"/>
      <c r="K5" s="608"/>
      <c r="L5" s="608"/>
      <c r="M5" s="608"/>
      <c r="N5" s="608"/>
      <c r="O5" s="608"/>
      <c r="P5" s="608"/>
      <c r="Q5" s="609"/>
      <c r="R5" s="610">
        <v>7864143</v>
      </c>
      <c r="S5" s="611"/>
      <c r="T5" s="611"/>
      <c r="U5" s="611"/>
      <c r="V5" s="611"/>
      <c r="W5" s="611"/>
      <c r="X5" s="611"/>
      <c r="Y5" s="612"/>
      <c r="Z5" s="613">
        <v>18</v>
      </c>
      <c r="AA5" s="613"/>
      <c r="AB5" s="613"/>
      <c r="AC5" s="613"/>
      <c r="AD5" s="614">
        <v>7864143</v>
      </c>
      <c r="AE5" s="614"/>
      <c r="AF5" s="614"/>
      <c r="AG5" s="614"/>
      <c r="AH5" s="614"/>
      <c r="AI5" s="614"/>
      <c r="AJ5" s="614"/>
      <c r="AK5" s="614"/>
      <c r="AL5" s="615">
        <v>31.2</v>
      </c>
      <c r="AM5" s="616"/>
      <c r="AN5" s="616"/>
      <c r="AO5" s="617"/>
      <c r="AP5" s="607" t="s">
        <v>217</v>
      </c>
      <c r="AQ5" s="608"/>
      <c r="AR5" s="608"/>
      <c r="AS5" s="608"/>
      <c r="AT5" s="608"/>
      <c r="AU5" s="608"/>
      <c r="AV5" s="608"/>
      <c r="AW5" s="608"/>
      <c r="AX5" s="608"/>
      <c r="AY5" s="608"/>
      <c r="AZ5" s="608"/>
      <c r="BA5" s="608"/>
      <c r="BB5" s="608"/>
      <c r="BC5" s="608"/>
      <c r="BD5" s="608"/>
      <c r="BE5" s="608"/>
      <c r="BF5" s="609"/>
      <c r="BG5" s="621">
        <v>7864143</v>
      </c>
      <c r="BH5" s="622"/>
      <c r="BI5" s="622"/>
      <c r="BJ5" s="622"/>
      <c r="BK5" s="622"/>
      <c r="BL5" s="622"/>
      <c r="BM5" s="622"/>
      <c r="BN5" s="623"/>
      <c r="BO5" s="624">
        <v>100</v>
      </c>
      <c r="BP5" s="624"/>
      <c r="BQ5" s="624"/>
      <c r="BR5" s="624"/>
      <c r="BS5" s="625">
        <v>117342</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218</v>
      </c>
      <c r="CS5" s="604"/>
      <c r="CT5" s="604"/>
      <c r="CU5" s="604"/>
      <c r="CV5" s="604"/>
      <c r="CW5" s="604"/>
      <c r="CX5" s="604"/>
      <c r="CY5" s="605"/>
      <c r="CZ5" s="603" t="s">
        <v>210</v>
      </c>
      <c r="DA5" s="604"/>
      <c r="DB5" s="604"/>
      <c r="DC5" s="605"/>
      <c r="DD5" s="603" t="s">
        <v>219</v>
      </c>
      <c r="DE5" s="604"/>
      <c r="DF5" s="604"/>
      <c r="DG5" s="604"/>
      <c r="DH5" s="604"/>
      <c r="DI5" s="604"/>
      <c r="DJ5" s="604"/>
      <c r="DK5" s="604"/>
      <c r="DL5" s="604"/>
      <c r="DM5" s="604"/>
      <c r="DN5" s="604"/>
      <c r="DO5" s="604"/>
      <c r="DP5" s="605"/>
      <c r="DQ5" s="603" t="s">
        <v>220</v>
      </c>
      <c r="DR5" s="604"/>
      <c r="DS5" s="604"/>
      <c r="DT5" s="604"/>
      <c r="DU5" s="604"/>
      <c r="DV5" s="604"/>
      <c r="DW5" s="604"/>
      <c r="DX5" s="604"/>
      <c r="DY5" s="604"/>
      <c r="DZ5" s="604"/>
      <c r="EA5" s="604"/>
      <c r="EB5" s="604"/>
      <c r="EC5" s="605"/>
    </row>
    <row r="6" spans="2:143" ht="11.25" customHeight="1" x14ac:dyDescent="0.15">
      <c r="B6" s="618" t="s">
        <v>221</v>
      </c>
      <c r="C6" s="619"/>
      <c r="D6" s="619"/>
      <c r="E6" s="619"/>
      <c r="F6" s="619"/>
      <c r="G6" s="619"/>
      <c r="H6" s="619"/>
      <c r="I6" s="619"/>
      <c r="J6" s="619"/>
      <c r="K6" s="619"/>
      <c r="L6" s="619"/>
      <c r="M6" s="619"/>
      <c r="N6" s="619"/>
      <c r="O6" s="619"/>
      <c r="P6" s="619"/>
      <c r="Q6" s="620"/>
      <c r="R6" s="621">
        <v>304950</v>
      </c>
      <c r="S6" s="622"/>
      <c r="T6" s="622"/>
      <c r="U6" s="622"/>
      <c r="V6" s="622"/>
      <c r="W6" s="622"/>
      <c r="X6" s="622"/>
      <c r="Y6" s="623"/>
      <c r="Z6" s="624">
        <v>0.7</v>
      </c>
      <c r="AA6" s="624"/>
      <c r="AB6" s="624"/>
      <c r="AC6" s="624"/>
      <c r="AD6" s="625">
        <v>304950</v>
      </c>
      <c r="AE6" s="625"/>
      <c r="AF6" s="625"/>
      <c r="AG6" s="625"/>
      <c r="AH6" s="625"/>
      <c r="AI6" s="625"/>
      <c r="AJ6" s="625"/>
      <c r="AK6" s="625"/>
      <c r="AL6" s="626">
        <v>1.2</v>
      </c>
      <c r="AM6" s="627"/>
      <c r="AN6" s="627"/>
      <c r="AO6" s="628"/>
      <c r="AP6" s="618" t="s">
        <v>222</v>
      </c>
      <c r="AQ6" s="619"/>
      <c r="AR6" s="619"/>
      <c r="AS6" s="619"/>
      <c r="AT6" s="619"/>
      <c r="AU6" s="619"/>
      <c r="AV6" s="619"/>
      <c r="AW6" s="619"/>
      <c r="AX6" s="619"/>
      <c r="AY6" s="619"/>
      <c r="AZ6" s="619"/>
      <c r="BA6" s="619"/>
      <c r="BB6" s="619"/>
      <c r="BC6" s="619"/>
      <c r="BD6" s="619"/>
      <c r="BE6" s="619"/>
      <c r="BF6" s="620"/>
      <c r="BG6" s="621">
        <v>7864143</v>
      </c>
      <c r="BH6" s="622"/>
      <c r="BI6" s="622"/>
      <c r="BJ6" s="622"/>
      <c r="BK6" s="622"/>
      <c r="BL6" s="622"/>
      <c r="BM6" s="622"/>
      <c r="BN6" s="623"/>
      <c r="BO6" s="624">
        <v>100</v>
      </c>
      <c r="BP6" s="624"/>
      <c r="BQ6" s="624"/>
      <c r="BR6" s="624"/>
      <c r="BS6" s="625">
        <v>117342</v>
      </c>
      <c r="BT6" s="625"/>
      <c r="BU6" s="625"/>
      <c r="BV6" s="625"/>
      <c r="BW6" s="625"/>
      <c r="BX6" s="625"/>
      <c r="BY6" s="625"/>
      <c r="BZ6" s="625"/>
      <c r="CA6" s="625"/>
      <c r="CB6" s="629"/>
      <c r="CD6" s="632" t="s">
        <v>223</v>
      </c>
      <c r="CE6" s="633"/>
      <c r="CF6" s="633"/>
      <c r="CG6" s="633"/>
      <c r="CH6" s="633"/>
      <c r="CI6" s="633"/>
      <c r="CJ6" s="633"/>
      <c r="CK6" s="633"/>
      <c r="CL6" s="633"/>
      <c r="CM6" s="633"/>
      <c r="CN6" s="633"/>
      <c r="CO6" s="633"/>
      <c r="CP6" s="633"/>
      <c r="CQ6" s="634"/>
      <c r="CR6" s="621">
        <v>249433</v>
      </c>
      <c r="CS6" s="622"/>
      <c r="CT6" s="622"/>
      <c r="CU6" s="622"/>
      <c r="CV6" s="622"/>
      <c r="CW6" s="622"/>
      <c r="CX6" s="622"/>
      <c r="CY6" s="623"/>
      <c r="CZ6" s="615">
        <v>0.6</v>
      </c>
      <c r="DA6" s="616"/>
      <c r="DB6" s="616"/>
      <c r="DC6" s="635"/>
      <c r="DD6" s="630" t="s">
        <v>224</v>
      </c>
      <c r="DE6" s="622"/>
      <c r="DF6" s="622"/>
      <c r="DG6" s="622"/>
      <c r="DH6" s="622"/>
      <c r="DI6" s="622"/>
      <c r="DJ6" s="622"/>
      <c r="DK6" s="622"/>
      <c r="DL6" s="622"/>
      <c r="DM6" s="622"/>
      <c r="DN6" s="622"/>
      <c r="DO6" s="622"/>
      <c r="DP6" s="623"/>
      <c r="DQ6" s="630">
        <v>249427</v>
      </c>
      <c r="DR6" s="622"/>
      <c r="DS6" s="622"/>
      <c r="DT6" s="622"/>
      <c r="DU6" s="622"/>
      <c r="DV6" s="622"/>
      <c r="DW6" s="622"/>
      <c r="DX6" s="622"/>
      <c r="DY6" s="622"/>
      <c r="DZ6" s="622"/>
      <c r="EA6" s="622"/>
      <c r="EB6" s="622"/>
      <c r="EC6" s="631"/>
    </row>
    <row r="7" spans="2:143" ht="11.25" customHeight="1" x14ac:dyDescent="0.15">
      <c r="B7" s="618" t="s">
        <v>225</v>
      </c>
      <c r="C7" s="619"/>
      <c r="D7" s="619"/>
      <c r="E7" s="619"/>
      <c r="F7" s="619"/>
      <c r="G7" s="619"/>
      <c r="H7" s="619"/>
      <c r="I7" s="619"/>
      <c r="J7" s="619"/>
      <c r="K7" s="619"/>
      <c r="L7" s="619"/>
      <c r="M7" s="619"/>
      <c r="N7" s="619"/>
      <c r="O7" s="619"/>
      <c r="P7" s="619"/>
      <c r="Q7" s="620"/>
      <c r="R7" s="621">
        <v>18691</v>
      </c>
      <c r="S7" s="622"/>
      <c r="T7" s="622"/>
      <c r="U7" s="622"/>
      <c r="V7" s="622"/>
      <c r="W7" s="622"/>
      <c r="X7" s="622"/>
      <c r="Y7" s="623"/>
      <c r="Z7" s="624">
        <v>0</v>
      </c>
      <c r="AA7" s="624"/>
      <c r="AB7" s="624"/>
      <c r="AC7" s="624"/>
      <c r="AD7" s="625">
        <v>18691</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3442772</v>
      </c>
      <c r="BH7" s="622"/>
      <c r="BI7" s="622"/>
      <c r="BJ7" s="622"/>
      <c r="BK7" s="622"/>
      <c r="BL7" s="622"/>
      <c r="BM7" s="622"/>
      <c r="BN7" s="623"/>
      <c r="BO7" s="624">
        <v>43.8</v>
      </c>
      <c r="BP7" s="624"/>
      <c r="BQ7" s="624"/>
      <c r="BR7" s="624"/>
      <c r="BS7" s="625">
        <v>117342</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3873447</v>
      </c>
      <c r="CS7" s="622"/>
      <c r="CT7" s="622"/>
      <c r="CU7" s="622"/>
      <c r="CV7" s="622"/>
      <c r="CW7" s="622"/>
      <c r="CX7" s="622"/>
      <c r="CY7" s="623"/>
      <c r="CZ7" s="624">
        <v>9.1</v>
      </c>
      <c r="DA7" s="624"/>
      <c r="DB7" s="624"/>
      <c r="DC7" s="624"/>
      <c r="DD7" s="630">
        <v>384313</v>
      </c>
      <c r="DE7" s="622"/>
      <c r="DF7" s="622"/>
      <c r="DG7" s="622"/>
      <c r="DH7" s="622"/>
      <c r="DI7" s="622"/>
      <c r="DJ7" s="622"/>
      <c r="DK7" s="622"/>
      <c r="DL7" s="622"/>
      <c r="DM7" s="622"/>
      <c r="DN7" s="622"/>
      <c r="DO7" s="622"/>
      <c r="DP7" s="623"/>
      <c r="DQ7" s="630">
        <v>2892887</v>
      </c>
      <c r="DR7" s="622"/>
      <c r="DS7" s="622"/>
      <c r="DT7" s="622"/>
      <c r="DU7" s="622"/>
      <c r="DV7" s="622"/>
      <c r="DW7" s="622"/>
      <c r="DX7" s="622"/>
      <c r="DY7" s="622"/>
      <c r="DZ7" s="622"/>
      <c r="EA7" s="622"/>
      <c r="EB7" s="622"/>
      <c r="EC7" s="631"/>
    </row>
    <row r="8" spans="2:143" ht="11.25" customHeight="1" x14ac:dyDescent="0.15">
      <c r="B8" s="618" t="s">
        <v>228</v>
      </c>
      <c r="C8" s="619"/>
      <c r="D8" s="619"/>
      <c r="E8" s="619"/>
      <c r="F8" s="619"/>
      <c r="G8" s="619"/>
      <c r="H8" s="619"/>
      <c r="I8" s="619"/>
      <c r="J8" s="619"/>
      <c r="K8" s="619"/>
      <c r="L8" s="619"/>
      <c r="M8" s="619"/>
      <c r="N8" s="619"/>
      <c r="O8" s="619"/>
      <c r="P8" s="619"/>
      <c r="Q8" s="620"/>
      <c r="R8" s="621">
        <v>36612</v>
      </c>
      <c r="S8" s="622"/>
      <c r="T8" s="622"/>
      <c r="U8" s="622"/>
      <c r="V8" s="622"/>
      <c r="W8" s="622"/>
      <c r="X8" s="622"/>
      <c r="Y8" s="623"/>
      <c r="Z8" s="624">
        <v>0.1</v>
      </c>
      <c r="AA8" s="624"/>
      <c r="AB8" s="624"/>
      <c r="AC8" s="624"/>
      <c r="AD8" s="625">
        <v>36612</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120158</v>
      </c>
      <c r="BH8" s="622"/>
      <c r="BI8" s="622"/>
      <c r="BJ8" s="622"/>
      <c r="BK8" s="622"/>
      <c r="BL8" s="622"/>
      <c r="BM8" s="622"/>
      <c r="BN8" s="623"/>
      <c r="BO8" s="624">
        <v>1.5</v>
      </c>
      <c r="BP8" s="624"/>
      <c r="BQ8" s="624"/>
      <c r="BR8" s="624"/>
      <c r="BS8" s="630" t="s">
        <v>230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14771136</v>
      </c>
      <c r="CS8" s="622"/>
      <c r="CT8" s="622"/>
      <c r="CU8" s="622"/>
      <c r="CV8" s="622"/>
      <c r="CW8" s="622"/>
      <c r="CX8" s="622"/>
      <c r="CY8" s="623"/>
      <c r="CZ8" s="624">
        <v>34.700000000000003</v>
      </c>
      <c r="DA8" s="624"/>
      <c r="DB8" s="624"/>
      <c r="DC8" s="624"/>
      <c r="DD8" s="630">
        <v>366339</v>
      </c>
      <c r="DE8" s="622"/>
      <c r="DF8" s="622"/>
      <c r="DG8" s="622"/>
      <c r="DH8" s="622"/>
      <c r="DI8" s="622"/>
      <c r="DJ8" s="622"/>
      <c r="DK8" s="622"/>
      <c r="DL8" s="622"/>
      <c r="DM8" s="622"/>
      <c r="DN8" s="622"/>
      <c r="DO8" s="622"/>
      <c r="DP8" s="623"/>
      <c r="DQ8" s="630">
        <v>7221436</v>
      </c>
      <c r="DR8" s="622"/>
      <c r="DS8" s="622"/>
      <c r="DT8" s="622"/>
      <c r="DU8" s="622"/>
      <c r="DV8" s="622"/>
      <c r="DW8" s="622"/>
      <c r="DX8" s="622"/>
      <c r="DY8" s="622"/>
      <c r="DZ8" s="622"/>
      <c r="EA8" s="622"/>
      <c r="EB8" s="622"/>
      <c r="EC8" s="631"/>
    </row>
    <row r="9" spans="2:143" ht="11.25" customHeight="1" x14ac:dyDescent="0.15">
      <c r="B9" s="618" t="s">
        <v>232</v>
      </c>
      <c r="C9" s="619"/>
      <c r="D9" s="619"/>
      <c r="E9" s="619"/>
      <c r="F9" s="619"/>
      <c r="G9" s="619"/>
      <c r="H9" s="619"/>
      <c r="I9" s="619"/>
      <c r="J9" s="619"/>
      <c r="K9" s="619"/>
      <c r="L9" s="619"/>
      <c r="M9" s="619"/>
      <c r="N9" s="619"/>
      <c r="O9" s="619"/>
      <c r="P9" s="619"/>
      <c r="Q9" s="620"/>
      <c r="R9" s="621">
        <v>40250</v>
      </c>
      <c r="S9" s="622"/>
      <c r="T9" s="622"/>
      <c r="U9" s="622"/>
      <c r="V9" s="622"/>
      <c r="W9" s="622"/>
      <c r="X9" s="622"/>
      <c r="Y9" s="623"/>
      <c r="Z9" s="624">
        <v>0.1</v>
      </c>
      <c r="AA9" s="624"/>
      <c r="AB9" s="624"/>
      <c r="AC9" s="624"/>
      <c r="AD9" s="625">
        <v>40250</v>
      </c>
      <c r="AE9" s="625"/>
      <c r="AF9" s="625"/>
      <c r="AG9" s="625"/>
      <c r="AH9" s="625"/>
      <c r="AI9" s="625"/>
      <c r="AJ9" s="625"/>
      <c r="AK9" s="625"/>
      <c r="AL9" s="626">
        <v>0.2</v>
      </c>
      <c r="AM9" s="627"/>
      <c r="AN9" s="627"/>
      <c r="AO9" s="628"/>
      <c r="AP9" s="618" t="s">
        <v>233</v>
      </c>
      <c r="AQ9" s="619"/>
      <c r="AR9" s="619"/>
      <c r="AS9" s="619"/>
      <c r="AT9" s="619"/>
      <c r="AU9" s="619"/>
      <c r="AV9" s="619"/>
      <c r="AW9" s="619"/>
      <c r="AX9" s="619"/>
      <c r="AY9" s="619"/>
      <c r="AZ9" s="619"/>
      <c r="BA9" s="619"/>
      <c r="BB9" s="619"/>
      <c r="BC9" s="619"/>
      <c r="BD9" s="619"/>
      <c r="BE9" s="619"/>
      <c r="BF9" s="620"/>
      <c r="BG9" s="621">
        <v>2691196</v>
      </c>
      <c r="BH9" s="622"/>
      <c r="BI9" s="622"/>
      <c r="BJ9" s="622"/>
      <c r="BK9" s="622"/>
      <c r="BL9" s="622"/>
      <c r="BM9" s="622"/>
      <c r="BN9" s="623"/>
      <c r="BO9" s="624">
        <v>34.200000000000003</v>
      </c>
      <c r="BP9" s="624"/>
      <c r="BQ9" s="624"/>
      <c r="BR9" s="624"/>
      <c r="BS9" s="630" t="s">
        <v>224</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4630544</v>
      </c>
      <c r="CS9" s="622"/>
      <c r="CT9" s="622"/>
      <c r="CU9" s="622"/>
      <c r="CV9" s="622"/>
      <c r="CW9" s="622"/>
      <c r="CX9" s="622"/>
      <c r="CY9" s="623"/>
      <c r="CZ9" s="624">
        <v>10.9</v>
      </c>
      <c r="DA9" s="624"/>
      <c r="DB9" s="624"/>
      <c r="DC9" s="624"/>
      <c r="DD9" s="630">
        <v>97708</v>
      </c>
      <c r="DE9" s="622"/>
      <c r="DF9" s="622"/>
      <c r="DG9" s="622"/>
      <c r="DH9" s="622"/>
      <c r="DI9" s="622"/>
      <c r="DJ9" s="622"/>
      <c r="DK9" s="622"/>
      <c r="DL9" s="622"/>
      <c r="DM9" s="622"/>
      <c r="DN9" s="622"/>
      <c r="DO9" s="622"/>
      <c r="DP9" s="623"/>
      <c r="DQ9" s="630">
        <v>2980822</v>
      </c>
      <c r="DR9" s="622"/>
      <c r="DS9" s="622"/>
      <c r="DT9" s="622"/>
      <c r="DU9" s="622"/>
      <c r="DV9" s="622"/>
      <c r="DW9" s="622"/>
      <c r="DX9" s="622"/>
      <c r="DY9" s="622"/>
      <c r="DZ9" s="622"/>
      <c r="EA9" s="622"/>
      <c r="EB9" s="622"/>
      <c r="EC9" s="631"/>
    </row>
    <row r="10" spans="2:143" ht="11.25" customHeight="1" x14ac:dyDescent="0.15">
      <c r="B10" s="618" t="s">
        <v>235</v>
      </c>
      <c r="C10" s="619"/>
      <c r="D10" s="619"/>
      <c r="E10" s="619"/>
      <c r="F10" s="619"/>
      <c r="G10" s="619"/>
      <c r="H10" s="619"/>
      <c r="I10" s="619"/>
      <c r="J10" s="619"/>
      <c r="K10" s="619"/>
      <c r="L10" s="619"/>
      <c r="M10" s="619"/>
      <c r="N10" s="619"/>
      <c r="O10" s="619"/>
      <c r="P10" s="619"/>
      <c r="Q10" s="620"/>
      <c r="R10" s="621" t="s">
        <v>224</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238529</v>
      </c>
      <c r="BH10" s="622"/>
      <c r="BI10" s="622"/>
      <c r="BJ10" s="622"/>
      <c r="BK10" s="622"/>
      <c r="BL10" s="622"/>
      <c r="BM10" s="622"/>
      <c r="BN10" s="623"/>
      <c r="BO10" s="624">
        <v>3</v>
      </c>
      <c r="BP10" s="624"/>
      <c r="BQ10" s="624"/>
      <c r="BR10" s="624"/>
      <c r="BS10" s="630">
        <v>39504</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87113</v>
      </c>
      <c r="CS10" s="622"/>
      <c r="CT10" s="622"/>
      <c r="CU10" s="622"/>
      <c r="CV10" s="622"/>
      <c r="CW10" s="622"/>
      <c r="CX10" s="622"/>
      <c r="CY10" s="623"/>
      <c r="CZ10" s="624">
        <v>0.2</v>
      </c>
      <c r="DA10" s="624"/>
      <c r="DB10" s="624"/>
      <c r="DC10" s="624"/>
      <c r="DD10" s="630" t="s">
        <v>230</v>
      </c>
      <c r="DE10" s="622"/>
      <c r="DF10" s="622"/>
      <c r="DG10" s="622"/>
      <c r="DH10" s="622"/>
      <c r="DI10" s="622"/>
      <c r="DJ10" s="622"/>
      <c r="DK10" s="622"/>
      <c r="DL10" s="622"/>
      <c r="DM10" s="622"/>
      <c r="DN10" s="622"/>
      <c r="DO10" s="622"/>
      <c r="DP10" s="623"/>
      <c r="DQ10" s="630">
        <v>7094</v>
      </c>
      <c r="DR10" s="622"/>
      <c r="DS10" s="622"/>
      <c r="DT10" s="622"/>
      <c r="DU10" s="622"/>
      <c r="DV10" s="622"/>
      <c r="DW10" s="622"/>
      <c r="DX10" s="622"/>
      <c r="DY10" s="622"/>
      <c r="DZ10" s="622"/>
      <c r="EA10" s="622"/>
      <c r="EB10" s="622"/>
      <c r="EC10" s="631"/>
    </row>
    <row r="11" spans="2:143" ht="11.25" customHeight="1" x14ac:dyDescent="0.15">
      <c r="B11" s="618" t="s">
        <v>238</v>
      </c>
      <c r="C11" s="619"/>
      <c r="D11" s="619"/>
      <c r="E11" s="619"/>
      <c r="F11" s="619"/>
      <c r="G11" s="619"/>
      <c r="H11" s="619"/>
      <c r="I11" s="619"/>
      <c r="J11" s="619"/>
      <c r="K11" s="619"/>
      <c r="L11" s="619"/>
      <c r="M11" s="619"/>
      <c r="N11" s="619"/>
      <c r="O11" s="619"/>
      <c r="P11" s="619"/>
      <c r="Q11" s="620"/>
      <c r="R11" s="621" t="s">
        <v>224</v>
      </c>
      <c r="S11" s="622"/>
      <c r="T11" s="622"/>
      <c r="U11" s="622"/>
      <c r="V11" s="622"/>
      <c r="W11" s="622"/>
      <c r="X11" s="622"/>
      <c r="Y11" s="623"/>
      <c r="Z11" s="624" t="s">
        <v>230</v>
      </c>
      <c r="AA11" s="624"/>
      <c r="AB11" s="624"/>
      <c r="AC11" s="624"/>
      <c r="AD11" s="625" t="s">
        <v>230</v>
      </c>
      <c r="AE11" s="625"/>
      <c r="AF11" s="625"/>
      <c r="AG11" s="625"/>
      <c r="AH11" s="625"/>
      <c r="AI11" s="625"/>
      <c r="AJ11" s="625"/>
      <c r="AK11" s="625"/>
      <c r="AL11" s="626" t="s">
        <v>230</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392889</v>
      </c>
      <c r="BH11" s="622"/>
      <c r="BI11" s="622"/>
      <c r="BJ11" s="622"/>
      <c r="BK11" s="622"/>
      <c r="BL11" s="622"/>
      <c r="BM11" s="622"/>
      <c r="BN11" s="623"/>
      <c r="BO11" s="624">
        <v>5</v>
      </c>
      <c r="BP11" s="624"/>
      <c r="BQ11" s="624"/>
      <c r="BR11" s="624"/>
      <c r="BS11" s="630">
        <v>77838</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2567293</v>
      </c>
      <c r="CS11" s="622"/>
      <c r="CT11" s="622"/>
      <c r="CU11" s="622"/>
      <c r="CV11" s="622"/>
      <c r="CW11" s="622"/>
      <c r="CX11" s="622"/>
      <c r="CY11" s="623"/>
      <c r="CZ11" s="624">
        <v>6</v>
      </c>
      <c r="DA11" s="624"/>
      <c r="DB11" s="624"/>
      <c r="DC11" s="624"/>
      <c r="DD11" s="630">
        <v>905775</v>
      </c>
      <c r="DE11" s="622"/>
      <c r="DF11" s="622"/>
      <c r="DG11" s="622"/>
      <c r="DH11" s="622"/>
      <c r="DI11" s="622"/>
      <c r="DJ11" s="622"/>
      <c r="DK11" s="622"/>
      <c r="DL11" s="622"/>
      <c r="DM11" s="622"/>
      <c r="DN11" s="622"/>
      <c r="DO11" s="622"/>
      <c r="DP11" s="623"/>
      <c r="DQ11" s="630">
        <v>1200163</v>
      </c>
      <c r="DR11" s="622"/>
      <c r="DS11" s="622"/>
      <c r="DT11" s="622"/>
      <c r="DU11" s="622"/>
      <c r="DV11" s="622"/>
      <c r="DW11" s="622"/>
      <c r="DX11" s="622"/>
      <c r="DY11" s="622"/>
      <c r="DZ11" s="622"/>
      <c r="EA11" s="622"/>
      <c r="EB11" s="622"/>
      <c r="EC11" s="631"/>
    </row>
    <row r="12" spans="2:143" ht="11.25" customHeight="1" x14ac:dyDescent="0.15">
      <c r="B12" s="618" t="s">
        <v>241</v>
      </c>
      <c r="C12" s="619"/>
      <c r="D12" s="619"/>
      <c r="E12" s="619"/>
      <c r="F12" s="619"/>
      <c r="G12" s="619"/>
      <c r="H12" s="619"/>
      <c r="I12" s="619"/>
      <c r="J12" s="619"/>
      <c r="K12" s="619"/>
      <c r="L12" s="619"/>
      <c r="M12" s="619"/>
      <c r="N12" s="619"/>
      <c r="O12" s="619"/>
      <c r="P12" s="619"/>
      <c r="Q12" s="620"/>
      <c r="R12" s="621">
        <v>1347860</v>
      </c>
      <c r="S12" s="622"/>
      <c r="T12" s="622"/>
      <c r="U12" s="622"/>
      <c r="V12" s="622"/>
      <c r="W12" s="622"/>
      <c r="X12" s="622"/>
      <c r="Y12" s="623"/>
      <c r="Z12" s="624">
        <v>3.1</v>
      </c>
      <c r="AA12" s="624"/>
      <c r="AB12" s="624"/>
      <c r="AC12" s="624"/>
      <c r="AD12" s="625">
        <v>1347860</v>
      </c>
      <c r="AE12" s="625"/>
      <c r="AF12" s="625"/>
      <c r="AG12" s="625"/>
      <c r="AH12" s="625"/>
      <c r="AI12" s="625"/>
      <c r="AJ12" s="625"/>
      <c r="AK12" s="625"/>
      <c r="AL12" s="626">
        <v>5.4</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3665451</v>
      </c>
      <c r="BH12" s="622"/>
      <c r="BI12" s="622"/>
      <c r="BJ12" s="622"/>
      <c r="BK12" s="622"/>
      <c r="BL12" s="622"/>
      <c r="BM12" s="622"/>
      <c r="BN12" s="623"/>
      <c r="BO12" s="624">
        <v>46.6</v>
      </c>
      <c r="BP12" s="624"/>
      <c r="BQ12" s="624"/>
      <c r="BR12" s="624"/>
      <c r="BS12" s="630" t="s">
        <v>230</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942895</v>
      </c>
      <c r="CS12" s="622"/>
      <c r="CT12" s="622"/>
      <c r="CU12" s="622"/>
      <c r="CV12" s="622"/>
      <c r="CW12" s="622"/>
      <c r="CX12" s="622"/>
      <c r="CY12" s="623"/>
      <c r="CZ12" s="624">
        <v>2.2000000000000002</v>
      </c>
      <c r="DA12" s="624"/>
      <c r="DB12" s="624"/>
      <c r="DC12" s="624"/>
      <c r="DD12" s="630">
        <v>66586</v>
      </c>
      <c r="DE12" s="622"/>
      <c r="DF12" s="622"/>
      <c r="DG12" s="622"/>
      <c r="DH12" s="622"/>
      <c r="DI12" s="622"/>
      <c r="DJ12" s="622"/>
      <c r="DK12" s="622"/>
      <c r="DL12" s="622"/>
      <c r="DM12" s="622"/>
      <c r="DN12" s="622"/>
      <c r="DO12" s="622"/>
      <c r="DP12" s="623"/>
      <c r="DQ12" s="630">
        <v>567895</v>
      </c>
      <c r="DR12" s="622"/>
      <c r="DS12" s="622"/>
      <c r="DT12" s="622"/>
      <c r="DU12" s="622"/>
      <c r="DV12" s="622"/>
      <c r="DW12" s="622"/>
      <c r="DX12" s="622"/>
      <c r="DY12" s="622"/>
      <c r="DZ12" s="622"/>
      <c r="EA12" s="622"/>
      <c r="EB12" s="622"/>
      <c r="EC12" s="631"/>
    </row>
    <row r="13" spans="2:143" ht="11.25" customHeight="1" x14ac:dyDescent="0.15">
      <c r="B13" s="618" t="s">
        <v>244</v>
      </c>
      <c r="C13" s="619"/>
      <c r="D13" s="619"/>
      <c r="E13" s="619"/>
      <c r="F13" s="619"/>
      <c r="G13" s="619"/>
      <c r="H13" s="619"/>
      <c r="I13" s="619"/>
      <c r="J13" s="619"/>
      <c r="K13" s="619"/>
      <c r="L13" s="619"/>
      <c r="M13" s="619"/>
      <c r="N13" s="619"/>
      <c r="O13" s="619"/>
      <c r="P13" s="619"/>
      <c r="Q13" s="620"/>
      <c r="R13" s="621">
        <v>9363</v>
      </c>
      <c r="S13" s="622"/>
      <c r="T13" s="622"/>
      <c r="U13" s="622"/>
      <c r="V13" s="622"/>
      <c r="W13" s="622"/>
      <c r="X13" s="622"/>
      <c r="Y13" s="623"/>
      <c r="Z13" s="624">
        <v>0</v>
      </c>
      <c r="AA13" s="624"/>
      <c r="AB13" s="624"/>
      <c r="AC13" s="624"/>
      <c r="AD13" s="625">
        <v>9363</v>
      </c>
      <c r="AE13" s="625"/>
      <c r="AF13" s="625"/>
      <c r="AG13" s="625"/>
      <c r="AH13" s="625"/>
      <c r="AI13" s="625"/>
      <c r="AJ13" s="625"/>
      <c r="AK13" s="625"/>
      <c r="AL13" s="626">
        <v>0</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3643092</v>
      </c>
      <c r="BH13" s="622"/>
      <c r="BI13" s="622"/>
      <c r="BJ13" s="622"/>
      <c r="BK13" s="622"/>
      <c r="BL13" s="622"/>
      <c r="BM13" s="622"/>
      <c r="BN13" s="623"/>
      <c r="BO13" s="624">
        <v>46.3</v>
      </c>
      <c r="BP13" s="624"/>
      <c r="BQ13" s="624"/>
      <c r="BR13" s="624"/>
      <c r="BS13" s="630" t="s">
        <v>230</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3225136</v>
      </c>
      <c r="CS13" s="622"/>
      <c r="CT13" s="622"/>
      <c r="CU13" s="622"/>
      <c r="CV13" s="622"/>
      <c r="CW13" s="622"/>
      <c r="CX13" s="622"/>
      <c r="CY13" s="623"/>
      <c r="CZ13" s="624">
        <v>7.6</v>
      </c>
      <c r="DA13" s="624"/>
      <c r="DB13" s="624"/>
      <c r="DC13" s="624"/>
      <c r="DD13" s="630">
        <v>1342694</v>
      </c>
      <c r="DE13" s="622"/>
      <c r="DF13" s="622"/>
      <c r="DG13" s="622"/>
      <c r="DH13" s="622"/>
      <c r="DI13" s="622"/>
      <c r="DJ13" s="622"/>
      <c r="DK13" s="622"/>
      <c r="DL13" s="622"/>
      <c r="DM13" s="622"/>
      <c r="DN13" s="622"/>
      <c r="DO13" s="622"/>
      <c r="DP13" s="623"/>
      <c r="DQ13" s="630">
        <v>2227819</v>
      </c>
      <c r="DR13" s="622"/>
      <c r="DS13" s="622"/>
      <c r="DT13" s="622"/>
      <c r="DU13" s="622"/>
      <c r="DV13" s="622"/>
      <c r="DW13" s="622"/>
      <c r="DX13" s="622"/>
      <c r="DY13" s="622"/>
      <c r="DZ13" s="622"/>
      <c r="EA13" s="622"/>
      <c r="EB13" s="622"/>
      <c r="EC13" s="631"/>
    </row>
    <row r="14" spans="2:143" ht="11.25" customHeight="1" x14ac:dyDescent="0.15">
      <c r="B14" s="618" t="s">
        <v>247</v>
      </c>
      <c r="C14" s="619"/>
      <c r="D14" s="619"/>
      <c r="E14" s="619"/>
      <c r="F14" s="619"/>
      <c r="G14" s="619"/>
      <c r="H14" s="619"/>
      <c r="I14" s="619"/>
      <c r="J14" s="619"/>
      <c r="K14" s="619"/>
      <c r="L14" s="619"/>
      <c r="M14" s="619"/>
      <c r="N14" s="619"/>
      <c r="O14" s="619"/>
      <c r="P14" s="619"/>
      <c r="Q14" s="620"/>
      <c r="R14" s="621" t="s">
        <v>224</v>
      </c>
      <c r="S14" s="622"/>
      <c r="T14" s="622"/>
      <c r="U14" s="622"/>
      <c r="V14" s="622"/>
      <c r="W14" s="622"/>
      <c r="X14" s="622"/>
      <c r="Y14" s="623"/>
      <c r="Z14" s="624" t="s">
        <v>230</v>
      </c>
      <c r="AA14" s="624"/>
      <c r="AB14" s="624"/>
      <c r="AC14" s="624"/>
      <c r="AD14" s="625" t="s">
        <v>224</v>
      </c>
      <c r="AE14" s="625"/>
      <c r="AF14" s="625"/>
      <c r="AG14" s="625"/>
      <c r="AH14" s="625"/>
      <c r="AI14" s="625"/>
      <c r="AJ14" s="625"/>
      <c r="AK14" s="625"/>
      <c r="AL14" s="626" t="s">
        <v>224</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246726</v>
      </c>
      <c r="BH14" s="622"/>
      <c r="BI14" s="622"/>
      <c r="BJ14" s="622"/>
      <c r="BK14" s="622"/>
      <c r="BL14" s="622"/>
      <c r="BM14" s="622"/>
      <c r="BN14" s="623"/>
      <c r="BO14" s="624">
        <v>3.1</v>
      </c>
      <c r="BP14" s="624"/>
      <c r="BQ14" s="624"/>
      <c r="BR14" s="624"/>
      <c r="BS14" s="630" t="s">
        <v>230</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1461481</v>
      </c>
      <c r="CS14" s="622"/>
      <c r="CT14" s="622"/>
      <c r="CU14" s="622"/>
      <c r="CV14" s="622"/>
      <c r="CW14" s="622"/>
      <c r="CX14" s="622"/>
      <c r="CY14" s="623"/>
      <c r="CZ14" s="624">
        <v>3.4</v>
      </c>
      <c r="DA14" s="624"/>
      <c r="DB14" s="624"/>
      <c r="DC14" s="624"/>
      <c r="DD14" s="630">
        <v>104617</v>
      </c>
      <c r="DE14" s="622"/>
      <c r="DF14" s="622"/>
      <c r="DG14" s="622"/>
      <c r="DH14" s="622"/>
      <c r="DI14" s="622"/>
      <c r="DJ14" s="622"/>
      <c r="DK14" s="622"/>
      <c r="DL14" s="622"/>
      <c r="DM14" s="622"/>
      <c r="DN14" s="622"/>
      <c r="DO14" s="622"/>
      <c r="DP14" s="623"/>
      <c r="DQ14" s="630">
        <v>1255747</v>
      </c>
      <c r="DR14" s="622"/>
      <c r="DS14" s="622"/>
      <c r="DT14" s="622"/>
      <c r="DU14" s="622"/>
      <c r="DV14" s="622"/>
      <c r="DW14" s="622"/>
      <c r="DX14" s="622"/>
      <c r="DY14" s="622"/>
      <c r="DZ14" s="622"/>
      <c r="EA14" s="622"/>
      <c r="EB14" s="622"/>
      <c r="EC14" s="631"/>
    </row>
    <row r="15" spans="2:143" ht="11.25" customHeight="1" x14ac:dyDescent="0.15">
      <c r="B15" s="618" t="s">
        <v>250</v>
      </c>
      <c r="C15" s="619"/>
      <c r="D15" s="619"/>
      <c r="E15" s="619"/>
      <c r="F15" s="619"/>
      <c r="G15" s="619"/>
      <c r="H15" s="619"/>
      <c r="I15" s="619"/>
      <c r="J15" s="619"/>
      <c r="K15" s="619"/>
      <c r="L15" s="619"/>
      <c r="M15" s="619"/>
      <c r="N15" s="619"/>
      <c r="O15" s="619"/>
      <c r="P15" s="619"/>
      <c r="Q15" s="620"/>
      <c r="R15" s="621">
        <v>75306</v>
      </c>
      <c r="S15" s="622"/>
      <c r="T15" s="622"/>
      <c r="U15" s="622"/>
      <c r="V15" s="622"/>
      <c r="W15" s="622"/>
      <c r="X15" s="622"/>
      <c r="Y15" s="623"/>
      <c r="Z15" s="624">
        <v>0.2</v>
      </c>
      <c r="AA15" s="624"/>
      <c r="AB15" s="624"/>
      <c r="AC15" s="624"/>
      <c r="AD15" s="625">
        <v>75306</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509194</v>
      </c>
      <c r="BH15" s="622"/>
      <c r="BI15" s="622"/>
      <c r="BJ15" s="622"/>
      <c r="BK15" s="622"/>
      <c r="BL15" s="622"/>
      <c r="BM15" s="622"/>
      <c r="BN15" s="623"/>
      <c r="BO15" s="624">
        <v>6.5</v>
      </c>
      <c r="BP15" s="624"/>
      <c r="BQ15" s="624"/>
      <c r="BR15" s="624"/>
      <c r="BS15" s="630" t="s">
        <v>224</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5389732</v>
      </c>
      <c r="CS15" s="622"/>
      <c r="CT15" s="622"/>
      <c r="CU15" s="622"/>
      <c r="CV15" s="622"/>
      <c r="CW15" s="622"/>
      <c r="CX15" s="622"/>
      <c r="CY15" s="623"/>
      <c r="CZ15" s="624">
        <v>12.6</v>
      </c>
      <c r="DA15" s="624"/>
      <c r="DB15" s="624"/>
      <c r="DC15" s="624"/>
      <c r="DD15" s="630">
        <v>1772679</v>
      </c>
      <c r="DE15" s="622"/>
      <c r="DF15" s="622"/>
      <c r="DG15" s="622"/>
      <c r="DH15" s="622"/>
      <c r="DI15" s="622"/>
      <c r="DJ15" s="622"/>
      <c r="DK15" s="622"/>
      <c r="DL15" s="622"/>
      <c r="DM15" s="622"/>
      <c r="DN15" s="622"/>
      <c r="DO15" s="622"/>
      <c r="DP15" s="623"/>
      <c r="DQ15" s="630">
        <v>3227014</v>
      </c>
      <c r="DR15" s="622"/>
      <c r="DS15" s="622"/>
      <c r="DT15" s="622"/>
      <c r="DU15" s="622"/>
      <c r="DV15" s="622"/>
      <c r="DW15" s="622"/>
      <c r="DX15" s="622"/>
      <c r="DY15" s="622"/>
      <c r="DZ15" s="622"/>
      <c r="EA15" s="622"/>
      <c r="EB15" s="622"/>
      <c r="EC15" s="631"/>
    </row>
    <row r="16" spans="2:143" ht="11.25" customHeight="1" x14ac:dyDescent="0.15">
      <c r="B16" s="618" t="s">
        <v>253</v>
      </c>
      <c r="C16" s="619"/>
      <c r="D16" s="619"/>
      <c r="E16" s="619"/>
      <c r="F16" s="619"/>
      <c r="G16" s="619"/>
      <c r="H16" s="619"/>
      <c r="I16" s="619"/>
      <c r="J16" s="619"/>
      <c r="K16" s="619"/>
      <c r="L16" s="619"/>
      <c r="M16" s="619"/>
      <c r="N16" s="619"/>
      <c r="O16" s="619"/>
      <c r="P16" s="619"/>
      <c r="Q16" s="620"/>
      <c r="R16" s="621" t="s">
        <v>224</v>
      </c>
      <c r="S16" s="622"/>
      <c r="T16" s="622"/>
      <c r="U16" s="622"/>
      <c r="V16" s="622"/>
      <c r="W16" s="622"/>
      <c r="X16" s="622"/>
      <c r="Y16" s="623"/>
      <c r="Z16" s="624" t="s">
        <v>224</v>
      </c>
      <c r="AA16" s="624"/>
      <c r="AB16" s="624"/>
      <c r="AC16" s="624"/>
      <c r="AD16" s="625" t="s">
        <v>230</v>
      </c>
      <c r="AE16" s="625"/>
      <c r="AF16" s="625"/>
      <c r="AG16" s="625"/>
      <c r="AH16" s="625"/>
      <c r="AI16" s="625"/>
      <c r="AJ16" s="625"/>
      <c r="AK16" s="625"/>
      <c r="AL16" s="626" t="s">
        <v>230</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224</v>
      </c>
      <c r="BH16" s="622"/>
      <c r="BI16" s="622"/>
      <c r="BJ16" s="622"/>
      <c r="BK16" s="622"/>
      <c r="BL16" s="622"/>
      <c r="BM16" s="622"/>
      <c r="BN16" s="623"/>
      <c r="BO16" s="624" t="s">
        <v>230</v>
      </c>
      <c r="BP16" s="624"/>
      <c r="BQ16" s="624"/>
      <c r="BR16" s="624"/>
      <c r="BS16" s="630" t="s">
        <v>230</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191172</v>
      </c>
      <c r="CS16" s="622"/>
      <c r="CT16" s="622"/>
      <c r="CU16" s="622"/>
      <c r="CV16" s="622"/>
      <c r="CW16" s="622"/>
      <c r="CX16" s="622"/>
      <c r="CY16" s="623"/>
      <c r="CZ16" s="624">
        <v>0.4</v>
      </c>
      <c r="DA16" s="624"/>
      <c r="DB16" s="624"/>
      <c r="DC16" s="624"/>
      <c r="DD16" s="630" t="s">
        <v>230</v>
      </c>
      <c r="DE16" s="622"/>
      <c r="DF16" s="622"/>
      <c r="DG16" s="622"/>
      <c r="DH16" s="622"/>
      <c r="DI16" s="622"/>
      <c r="DJ16" s="622"/>
      <c r="DK16" s="622"/>
      <c r="DL16" s="622"/>
      <c r="DM16" s="622"/>
      <c r="DN16" s="622"/>
      <c r="DO16" s="622"/>
      <c r="DP16" s="623"/>
      <c r="DQ16" s="630">
        <v>44972</v>
      </c>
      <c r="DR16" s="622"/>
      <c r="DS16" s="622"/>
      <c r="DT16" s="622"/>
      <c r="DU16" s="622"/>
      <c r="DV16" s="622"/>
      <c r="DW16" s="622"/>
      <c r="DX16" s="622"/>
      <c r="DY16" s="622"/>
      <c r="DZ16" s="622"/>
      <c r="EA16" s="622"/>
      <c r="EB16" s="622"/>
      <c r="EC16" s="631"/>
    </row>
    <row r="17" spans="2:133" ht="11.25" customHeight="1" x14ac:dyDescent="0.15">
      <c r="B17" s="618" t="s">
        <v>256</v>
      </c>
      <c r="C17" s="619"/>
      <c r="D17" s="619"/>
      <c r="E17" s="619"/>
      <c r="F17" s="619"/>
      <c r="G17" s="619"/>
      <c r="H17" s="619"/>
      <c r="I17" s="619"/>
      <c r="J17" s="619"/>
      <c r="K17" s="619"/>
      <c r="L17" s="619"/>
      <c r="M17" s="619"/>
      <c r="N17" s="619"/>
      <c r="O17" s="619"/>
      <c r="P17" s="619"/>
      <c r="Q17" s="620"/>
      <c r="R17" s="621">
        <v>19405</v>
      </c>
      <c r="S17" s="622"/>
      <c r="T17" s="622"/>
      <c r="U17" s="622"/>
      <c r="V17" s="622"/>
      <c r="W17" s="622"/>
      <c r="X17" s="622"/>
      <c r="Y17" s="623"/>
      <c r="Z17" s="624">
        <v>0</v>
      </c>
      <c r="AA17" s="624"/>
      <c r="AB17" s="624"/>
      <c r="AC17" s="624"/>
      <c r="AD17" s="625">
        <v>19405</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224</v>
      </c>
      <c r="BH17" s="622"/>
      <c r="BI17" s="622"/>
      <c r="BJ17" s="622"/>
      <c r="BK17" s="622"/>
      <c r="BL17" s="622"/>
      <c r="BM17" s="622"/>
      <c r="BN17" s="623"/>
      <c r="BO17" s="624" t="s">
        <v>230</v>
      </c>
      <c r="BP17" s="624"/>
      <c r="BQ17" s="624"/>
      <c r="BR17" s="624"/>
      <c r="BS17" s="630" t="s">
        <v>224</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5221027</v>
      </c>
      <c r="CS17" s="622"/>
      <c r="CT17" s="622"/>
      <c r="CU17" s="622"/>
      <c r="CV17" s="622"/>
      <c r="CW17" s="622"/>
      <c r="CX17" s="622"/>
      <c r="CY17" s="623"/>
      <c r="CZ17" s="624">
        <v>12.3</v>
      </c>
      <c r="DA17" s="624"/>
      <c r="DB17" s="624"/>
      <c r="DC17" s="624"/>
      <c r="DD17" s="630" t="s">
        <v>224</v>
      </c>
      <c r="DE17" s="622"/>
      <c r="DF17" s="622"/>
      <c r="DG17" s="622"/>
      <c r="DH17" s="622"/>
      <c r="DI17" s="622"/>
      <c r="DJ17" s="622"/>
      <c r="DK17" s="622"/>
      <c r="DL17" s="622"/>
      <c r="DM17" s="622"/>
      <c r="DN17" s="622"/>
      <c r="DO17" s="622"/>
      <c r="DP17" s="623"/>
      <c r="DQ17" s="630">
        <v>5088014</v>
      </c>
      <c r="DR17" s="622"/>
      <c r="DS17" s="622"/>
      <c r="DT17" s="622"/>
      <c r="DU17" s="622"/>
      <c r="DV17" s="622"/>
      <c r="DW17" s="622"/>
      <c r="DX17" s="622"/>
      <c r="DY17" s="622"/>
      <c r="DZ17" s="622"/>
      <c r="EA17" s="622"/>
      <c r="EB17" s="622"/>
      <c r="EC17" s="631"/>
    </row>
    <row r="18" spans="2:133" ht="11.25" customHeight="1" x14ac:dyDescent="0.15">
      <c r="B18" s="618" t="s">
        <v>259</v>
      </c>
      <c r="C18" s="619"/>
      <c r="D18" s="619"/>
      <c r="E18" s="619"/>
      <c r="F18" s="619"/>
      <c r="G18" s="619"/>
      <c r="H18" s="619"/>
      <c r="I18" s="619"/>
      <c r="J18" s="619"/>
      <c r="K18" s="619"/>
      <c r="L18" s="619"/>
      <c r="M18" s="619"/>
      <c r="N18" s="619"/>
      <c r="O18" s="619"/>
      <c r="P18" s="619"/>
      <c r="Q18" s="620"/>
      <c r="R18" s="621">
        <v>16836236</v>
      </c>
      <c r="S18" s="622"/>
      <c r="T18" s="622"/>
      <c r="U18" s="622"/>
      <c r="V18" s="622"/>
      <c r="W18" s="622"/>
      <c r="X18" s="622"/>
      <c r="Y18" s="623"/>
      <c r="Z18" s="624">
        <v>38.4</v>
      </c>
      <c r="AA18" s="624"/>
      <c r="AB18" s="624"/>
      <c r="AC18" s="624"/>
      <c r="AD18" s="625">
        <v>15400343</v>
      </c>
      <c r="AE18" s="625"/>
      <c r="AF18" s="625"/>
      <c r="AG18" s="625"/>
      <c r="AH18" s="625"/>
      <c r="AI18" s="625"/>
      <c r="AJ18" s="625"/>
      <c r="AK18" s="625"/>
      <c r="AL18" s="626">
        <v>61.2</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230</v>
      </c>
      <c r="BP18" s="624"/>
      <c r="BQ18" s="624"/>
      <c r="BR18" s="624"/>
      <c r="BS18" s="630" t="s">
        <v>230</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224</v>
      </c>
      <c r="CS18" s="622"/>
      <c r="CT18" s="622"/>
      <c r="CU18" s="622"/>
      <c r="CV18" s="622"/>
      <c r="CW18" s="622"/>
      <c r="CX18" s="622"/>
      <c r="CY18" s="623"/>
      <c r="CZ18" s="624" t="s">
        <v>224</v>
      </c>
      <c r="DA18" s="624"/>
      <c r="DB18" s="624"/>
      <c r="DC18" s="624"/>
      <c r="DD18" s="630" t="s">
        <v>230</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x14ac:dyDescent="0.15">
      <c r="B19" s="618" t="s">
        <v>262</v>
      </c>
      <c r="C19" s="619"/>
      <c r="D19" s="619"/>
      <c r="E19" s="619"/>
      <c r="F19" s="619"/>
      <c r="G19" s="619"/>
      <c r="H19" s="619"/>
      <c r="I19" s="619"/>
      <c r="J19" s="619"/>
      <c r="K19" s="619"/>
      <c r="L19" s="619"/>
      <c r="M19" s="619"/>
      <c r="N19" s="619"/>
      <c r="O19" s="619"/>
      <c r="P19" s="619"/>
      <c r="Q19" s="620"/>
      <c r="R19" s="621">
        <v>15400343</v>
      </c>
      <c r="S19" s="622"/>
      <c r="T19" s="622"/>
      <c r="U19" s="622"/>
      <c r="V19" s="622"/>
      <c r="W19" s="622"/>
      <c r="X19" s="622"/>
      <c r="Y19" s="623"/>
      <c r="Z19" s="624">
        <v>35.200000000000003</v>
      </c>
      <c r="AA19" s="624"/>
      <c r="AB19" s="624"/>
      <c r="AC19" s="624"/>
      <c r="AD19" s="625">
        <v>15400343</v>
      </c>
      <c r="AE19" s="625"/>
      <c r="AF19" s="625"/>
      <c r="AG19" s="625"/>
      <c r="AH19" s="625"/>
      <c r="AI19" s="625"/>
      <c r="AJ19" s="625"/>
      <c r="AK19" s="625"/>
      <c r="AL19" s="626">
        <v>61.2</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t="s">
        <v>230</v>
      </c>
      <c r="BH19" s="622"/>
      <c r="BI19" s="622"/>
      <c r="BJ19" s="622"/>
      <c r="BK19" s="622"/>
      <c r="BL19" s="622"/>
      <c r="BM19" s="622"/>
      <c r="BN19" s="623"/>
      <c r="BO19" s="624" t="s">
        <v>224</v>
      </c>
      <c r="BP19" s="624"/>
      <c r="BQ19" s="624"/>
      <c r="BR19" s="624"/>
      <c r="BS19" s="630" t="s">
        <v>224</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224</v>
      </c>
      <c r="CS19" s="622"/>
      <c r="CT19" s="622"/>
      <c r="CU19" s="622"/>
      <c r="CV19" s="622"/>
      <c r="CW19" s="622"/>
      <c r="CX19" s="622"/>
      <c r="CY19" s="623"/>
      <c r="CZ19" s="624" t="s">
        <v>224</v>
      </c>
      <c r="DA19" s="624"/>
      <c r="DB19" s="624"/>
      <c r="DC19" s="624"/>
      <c r="DD19" s="630" t="s">
        <v>224</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265</v>
      </c>
      <c r="C20" s="619"/>
      <c r="D20" s="619"/>
      <c r="E20" s="619"/>
      <c r="F20" s="619"/>
      <c r="G20" s="619"/>
      <c r="H20" s="619"/>
      <c r="I20" s="619"/>
      <c r="J20" s="619"/>
      <c r="K20" s="619"/>
      <c r="L20" s="619"/>
      <c r="M20" s="619"/>
      <c r="N20" s="619"/>
      <c r="O20" s="619"/>
      <c r="P20" s="619"/>
      <c r="Q20" s="620"/>
      <c r="R20" s="621">
        <v>1435893</v>
      </c>
      <c r="S20" s="622"/>
      <c r="T20" s="622"/>
      <c r="U20" s="622"/>
      <c r="V20" s="622"/>
      <c r="W20" s="622"/>
      <c r="X20" s="622"/>
      <c r="Y20" s="623"/>
      <c r="Z20" s="624">
        <v>3.3</v>
      </c>
      <c r="AA20" s="624"/>
      <c r="AB20" s="624"/>
      <c r="AC20" s="624"/>
      <c r="AD20" s="625" t="s">
        <v>230</v>
      </c>
      <c r="AE20" s="625"/>
      <c r="AF20" s="625"/>
      <c r="AG20" s="625"/>
      <c r="AH20" s="625"/>
      <c r="AI20" s="625"/>
      <c r="AJ20" s="625"/>
      <c r="AK20" s="625"/>
      <c r="AL20" s="626" t="s">
        <v>224</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t="s">
        <v>224</v>
      </c>
      <c r="BH20" s="622"/>
      <c r="BI20" s="622"/>
      <c r="BJ20" s="622"/>
      <c r="BK20" s="622"/>
      <c r="BL20" s="622"/>
      <c r="BM20" s="622"/>
      <c r="BN20" s="623"/>
      <c r="BO20" s="624" t="s">
        <v>230</v>
      </c>
      <c r="BP20" s="624"/>
      <c r="BQ20" s="624"/>
      <c r="BR20" s="624"/>
      <c r="BS20" s="630" t="s">
        <v>230</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42610409</v>
      </c>
      <c r="CS20" s="622"/>
      <c r="CT20" s="622"/>
      <c r="CU20" s="622"/>
      <c r="CV20" s="622"/>
      <c r="CW20" s="622"/>
      <c r="CX20" s="622"/>
      <c r="CY20" s="623"/>
      <c r="CZ20" s="624">
        <v>100</v>
      </c>
      <c r="DA20" s="624"/>
      <c r="DB20" s="624"/>
      <c r="DC20" s="624"/>
      <c r="DD20" s="630">
        <v>5040711</v>
      </c>
      <c r="DE20" s="622"/>
      <c r="DF20" s="622"/>
      <c r="DG20" s="622"/>
      <c r="DH20" s="622"/>
      <c r="DI20" s="622"/>
      <c r="DJ20" s="622"/>
      <c r="DK20" s="622"/>
      <c r="DL20" s="622"/>
      <c r="DM20" s="622"/>
      <c r="DN20" s="622"/>
      <c r="DO20" s="622"/>
      <c r="DP20" s="623"/>
      <c r="DQ20" s="630">
        <v>26963290</v>
      </c>
      <c r="DR20" s="622"/>
      <c r="DS20" s="622"/>
      <c r="DT20" s="622"/>
      <c r="DU20" s="622"/>
      <c r="DV20" s="622"/>
      <c r="DW20" s="622"/>
      <c r="DX20" s="622"/>
      <c r="DY20" s="622"/>
      <c r="DZ20" s="622"/>
      <c r="EA20" s="622"/>
      <c r="EB20" s="622"/>
      <c r="EC20" s="631"/>
    </row>
    <row r="21" spans="2:133" ht="11.25" customHeight="1" x14ac:dyDescent="0.15">
      <c r="B21" s="618" t="s">
        <v>268</v>
      </c>
      <c r="C21" s="619"/>
      <c r="D21" s="619"/>
      <c r="E21" s="619"/>
      <c r="F21" s="619"/>
      <c r="G21" s="619"/>
      <c r="H21" s="619"/>
      <c r="I21" s="619"/>
      <c r="J21" s="619"/>
      <c r="K21" s="619"/>
      <c r="L21" s="619"/>
      <c r="M21" s="619"/>
      <c r="N21" s="619"/>
      <c r="O21" s="619"/>
      <c r="P21" s="619"/>
      <c r="Q21" s="620"/>
      <c r="R21" s="621" t="s">
        <v>224</v>
      </c>
      <c r="S21" s="622"/>
      <c r="T21" s="622"/>
      <c r="U21" s="622"/>
      <c r="V21" s="622"/>
      <c r="W21" s="622"/>
      <c r="X21" s="622"/>
      <c r="Y21" s="623"/>
      <c r="Z21" s="624" t="s">
        <v>230</v>
      </c>
      <c r="AA21" s="624"/>
      <c r="AB21" s="624"/>
      <c r="AC21" s="624"/>
      <c r="AD21" s="625" t="s">
        <v>224</v>
      </c>
      <c r="AE21" s="625"/>
      <c r="AF21" s="625"/>
      <c r="AG21" s="625"/>
      <c r="AH21" s="625"/>
      <c r="AI21" s="625"/>
      <c r="AJ21" s="625"/>
      <c r="AK21" s="625"/>
      <c r="AL21" s="626" t="s">
        <v>230</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230</v>
      </c>
      <c r="BH21" s="622"/>
      <c r="BI21" s="622"/>
      <c r="BJ21" s="622"/>
      <c r="BK21" s="622"/>
      <c r="BL21" s="622"/>
      <c r="BM21" s="622"/>
      <c r="BN21" s="623"/>
      <c r="BO21" s="624" t="s">
        <v>230</v>
      </c>
      <c r="BP21" s="624"/>
      <c r="BQ21" s="624"/>
      <c r="BR21" s="624"/>
      <c r="BS21" s="630" t="s">
        <v>230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270</v>
      </c>
      <c r="C22" s="619"/>
      <c r="D22" s="619"/>
      <c r="E22" s="619"/>
      <c r="F22" s="619"/>
      <c r="G22" s="619"/>
      <c r="H22" s="619"/>
      <c r="I22" s="619"/>
      <c r="J22" s="619"/>
      <c r="K22" s="619"/>
      <c r="L22" s="619"/>
      <c r="M22" s="619"/>
      <c r="N22" s="619"/>
      <c r="O22" s="619"/>
      <c r="P22" s="619"/>
      <c r="Q22" s="620"/>
      <c r="R22" s="621">
        <v>26552816</v>
      </c>
      <c r="S22" s="622"/>
      <c r="T22" s="622"/>
      <c r="U22" s="622"/>
      <c r="V22" s="622"/>
      <c r="W22" s="622"/>
      <c r="X22" s="622"/>
      <c r="Y22" s="623"/>
      <c r="Z22" s="624">
        <v>60.6</v>
      </c>
      <c r="AA22" s="624"/>
      <c r="AB22" s="624"/>
      <c r="AC22" s="624"/>
      <c r="AD22" s="625">
        <v>25116923</v>
      </c>
      <c r="AE22" s="625"/>
      <c r="AF22" s="625"/>
      <c r="AG22" s="625"/>
      <c r="AH22" s="625"/>
      <c r="AI22" s="625"/>
      <c r="AJ22" s="625"/>
      <c r="AK22" s="625"/>
      <c r="AL22" s="626">
        <v>99.8</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224</v>
      </c>
      <c r="BH22" s="622"/>
      <c r="BI22" s="622"/>
      <c r="BJ22" s="622"/>
      <c r="BK22" s="622"/>
      <c r="BL22" s="622"/>
      <c r="BM22" s="622"/>
      <c r="BN22" s="623"/>
      <c r="BO22" s="624" t="s">
        <v>224</v>
      </c>
      <c r="BP22" s="624"/>
      <c r="BQ22" s="624"/>
      <c r="BR22" s="624"/>
      <c r="BS22" s="630" t="s">
        <v>230</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273</v>
      </c>
      <c r="C23" s="619"/>
      <c r="D23" s="619"/>
      <c r="E23" s="619"/>
      <c r="F23" s="619"/>
      <c r="G23" s="619"/>
      <c r="H23" s="619"/>
      <c r="I23" s="619"/>
      <c r="J23" s="619"/>
      <c r="K23" s="619"/>
      <c r="L23" s="619"/>
      <c r="M23" s="619"/>
      <c r="N23" s="619"/>
      <c r="O23" s="619"/>
      <c r="P23" s="619"/>
      <c r="Q23" s="620"/>
      <c r="R23" s="621">
        <v>7879</v>
      </c>
      <c r="S23" s="622"/>
      <c r="T23" s="622"/>
      <c r="U23" s="622"/>
      <c r="V23" s="622"/>
      <c r="W23" s="622"/>
      <c r="X23" s="622"/>
      <c r="Y23" s="623"/>
      <c r="Z23" s="624">
        <v>0</v>
      </c>
      <c r="AA23" s="624"/>
      <c r="AB23" s="624"/>
      <c r="AC23" s="624"/>
      <c r="AD23" s="625">
        <v>7879</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230</v>
      </c>
      <c r="BP23" s="624"/>
      <c r="BQ23" s="624"/>
      <c r="BR23" s="624"/>
      <c r="BS23" s="630" t="s">
        <v>230</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x14ac:dyDescent="0.15">
      <c r="B24" s="618" t="s">
        <v>280</v>
      </c>
      <c r="C24" s="619"/>
      <c r="D24" s="619"/>
      <c r="E24" s="619"/>
      <c r="F24" s="619"/>
      <c r="G24" s="619"/>
      <c r="H24" s="619"/>
      <c r="I24" s="619"/>
      <c r="J24" s="619"/>
      <c r="K24" s="619"/>
      <c r="L24" s="619"/>
      <c r="M24" s="619"/>
      <c r="N24" s="619"/>
      <c r="O24" s="619"/>
      <c r="P24" s="619"/>
      <c r="Q24" s="620"/>
      <c r="R24" s="621">
        <v>453356</v>
      </c>
      <c r="S24" s="622"/>
      <c r="T24" s="622"/>
      <c r="U24" s="622"/>
      <c r="V24" s="622"/>
      <c r="W24" s="622"/>
      <c r="X24" s="622"/>
      <c r="Y24" s="623"/>
      <c r="Z24" s="624">
        <v>1</v>
      </c>
      <c r="AA24" s="624"/>
      <c r="AB24" s="624"/>
      <c r="AC24" s="624"/>
      <c r="AD24" s="625" t="s">
        <v>224</v>
      </c>
      <c r="AE24" s="625"/>
      <c r="AF24" s="625"/>
      <c r="AG24" s="625"/>
      <c r="AH24" s="625"/>
      <c r="AI24" s="625"/>
      <c r="AJ24" s="625"/>
      <c r="AK24" s="625"/>
      <c r="AL24" s="626" t="s">
        <v>230</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224</v>
      </c>
      <c r="BH24" s="622"/>
      <c r="BI24" s="622"/>
      <c r="BJ24" s="622"/>
      <c r="BK24" s="622"/>
      <c r="BL24" s="622"/>
      <c r="BM24" s="622"/>
      <c r="BN24" s="623"/>
      <c r="BO24" s="624" t="s">
        <v>230</v>
      </c>
      <c r="BP24" s="624"/>
      <c r="BQ24" s="624"/>
      <c r="BR24" s="624"/>
      <c r="BS24" s="630" t="s">
        <v>224</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19082227</v>
      </c>
      <c r="CS24" s="611"/>
      <c r="CT24" s="611"/>
      <c r="CU24" s="611"/>
      <c r="CV24" s="611"/>
      <c r="CW24" s="611"/>
      <c r="CX24" s="611"/>
      <c r="CY24" s="612"/>
      <c r="CZ24" s="615">
        <v>44.8</v>
      </c>
      <c r="DA24" s="616"/>
      <c r="DB24" s="616"/>
      <c r="DC24" s="635"/>
      <c r="DD24" s="654">
        <v>12581653</v>
      </c>
      <c r="DE24" s="611"/>
      <c r="DF24" s="611"/>
      <c r="DG24" s="611"/>
      <c r="DH24" s="611"/>
      <c r="DI24" s="611"/>
      <c r="DJ24" s="611"/>
      <c r="DK24" s="612"/>
      <c r="DL24" s="654">
        <v>11883170</v>
      </c>
      <c r="DM24" s="611"/>
      <c r="DN24" s="611"/>
      <c r="DO24" s="611"/>
      <c r="DP24" s="611"/>
      <c r="DQ24" s="611"/>
      <c r="DR24" s="611"/>
      <c r="DS24" s="611"/>
      <c r="DT24" s="611"/>
      <c r="DU24" s="611"/>
      <c r="DV24" s="612"/>
      <c r="DW24" s="615">
        <v>46.8</v>
      </c>
      <c r="DX24" s="616"/>
      <c r="DY24" s="616"/>
      <c r="DZ24" s="616"/>
      <c r="EA24" s="616"/>
      <c r="EB24" s="616"/>
      <c r="EC24" s="617"/>
    </row>
    <row r="25" spans="2:133" ht="11.25" customHeight="1" x14ac:dyDescent="0.15">
      <c r="B25" s="618" t="s">
        <v>283</v>
      </c>
      <c r="C25" s="619"/>
      <c r="D25" s="619"/>
      <c r="E25" s="619"/>
      <c r="F25" s="619"/>
      <c r="G25" s="619"/>
      <c r="H25" s="619"/>
      <c r="I25" s="619"/>
      <c r="J25" s="619"/>
      <c r="K25" s="619"/>
      <c r="L25" s="619"/>
      <c r="M25" s="619"/>
      <c r="N25" s="619"/>
      <c r="O25" s="619"/>
      <c r="P25" s="619"/>
      <c r="Q25" s="620"/>
      <c r="R25" s="621">
        <v>516320</v>
      </c>
      <c r="S25" s="622"/>
      <c r="T25" s="622"/>
      <c r="U25" s="622"/>
      <c r="V25" s="622"/>
      <c r="W25" s="622"/>
      <c r="X25" s="622"/>
      <c r="Y25" s="623"/>
      <c r="Z25" s="624">
        <v>1.2</v>
      </c>
      <c r="AA25" s="624"/>
      <c r="AB25" s="624"/>
      <c r="AC25" s="624"/>
      <c r="AD25" s="625">
        <v>24657</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224</v>
      </c>
      <c r="BH25" s="622"/>
      <c r="BI25" s="622"/>
      <c r="BJ25" s="622"/>
      <c r="BK25" s="622"/>
      <c r="BL25" s="622"/>
      <c r="BM25" s="622"/>
      <c r="BN25" s="623"/>
      <c r="BO25" s="624" t="s">
        <v>224</v>
      </c>
      <c r="BP25" s="624"/>
      <c r="BQ25" s="624"/>
      <c r="BR25" s="624"/>
      <c r="BS25" s="630" t="s">
        <v>230</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5516708</v>
      </c>
      <c r="CS25" s="657"/>
      <c r="CT25" s="657"/>
      <c r="CU25" s="657"/>
      <c r="CV25" s="657"/>
      <c r="CW25" s="657"/>
      <c r="CX25" s="657"/>
      <c r="CY25" s="658"/>
      <c r="CZ25" s="626">
        <v>12.9</v>
      </c>
      <c r="DA25" s="655"/>
      <c r="DB25" s="655"/>
      <c r="DC25" s="659"/>
      <c r="DD25" s="630">
        <v>5055314</v>
      </c>
      <c r="DE25" s="657"/>
      <c r="DF25" s="657"/>
      <c r="DG25" s="657"/>
      <c r="DH25" s="657"/>
      <c r="DI25" s="657"/>
      <c r="DJ25" s="657"/>
      <c r="DK25" s="658"/>
      <c r="DL25" s="630">
        <v>4897716</v>
      </c>
      <c r="DM25" s="657"/>
      <c r="DN25" s="657"/>
      <c r="DO25" s="657"/>
      <c r="DP25" s="657"/>
      <c r="DQ25" s="657"/>
      <c r="DR25" s="657"/>
      <c r="DS25" s="657"/>
      <c r="DT25" s="657"/>
      <c r="DU25" s="657"/>
      <c r="DV25" s="658"/>
      <c r="DW25" s="626">
        <v>19.3</v>
      </c>
      <c r="DX25" s="655"/>
      <c r="DY25" s="655"/>
      <c r="DZ25" s="655"/>
      <c r="EA25" s="655"/>
      <c r="EB25" s="655"/>
      <c r="EC25" s="656"/>
    </row>
    <row r="26" spans="2:133" ht="11.25" customHeight="1" x14ac:dyDescent="0.15">
      <c r="B26" s="618" t="s">
        <v>286</v>
      </c>
      <c r="C26" s="619"/>
      <c r="D26" s="619"/>
      <c r="E26" s="619"/>
      <c r="F26" s="619"/>
      <c r="G26" s="619"/>
      <c r="H26" s="619"/>
      <c r="I26" s="619"/>
      <c r="J26" s="619"/>
      <c r="K26" s="619"/>
      <c r="L26" s="619"/>
      <c r="M26" s="619"/>
      <c r="N26" s="619"/>
      <c r="O26" s="619"/>
      <c r="P26" s="619"/>
      <c r="Q26" s="620"/>
      <c r="R26" s="621">
        <v>181794</v>
      </c>
      <c r="S26" s="622"/>
      <c r="T26" s="622"/>
      <c r="U26" s="622"/>
      <c r="V26" s="622"/>
      <c r="W26" s="622"/>
      <c r="X26" s="622"/>
      <c r="Y26" s="623"/>
      <c r="Z26" s="624">
        <v>0.4</v>
      </c>
      <c r="AA26" s="624"/>
      <c r="AB26" s="624"/>
      <c r="AC26" s="624"/>
      <c r="AD26" s="625" t="s">
        <v>230</v>
      </c>
      <c r="AE26" s="625"/>
      <c r="AF26" s="625"/>
      <c r="AG26" s="625"/>
      <c r="AH26" s="625"/>
      <c r="AI26" s="625"/>
      <c r="AJ26" s="625"/>
      <c r="AK26" s="625"/>
      <c r="AL26" s="626" t="s">
        <v>230</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224</v>
      </c>
      <c r="BP26" s="624"/>
      <c r="BQ26" s="624"/>
      <c r="BR26" s="624"/>
      <c r="BS26" s="630" t="s">
        <v>224</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3007909</v>
      </c>
      <c r="CS26" s="622"/>
      <c r="CT26" s="622"/>
      <c r="CU26" s="622"/>
      <c r="CV26" s="622"/>
      <c r="CW26" s="622"/>
      <c r="CX26" s="622"/>
      <c r="CY26" s="623"/>
      <c r="CZ26" s="626">
        <v>7.1</v>
      </c>
      <c r="DA26" s="655"/>
      <c r="DB26" s="655"/>
      <c r="DC26" s="659"/>
      <c r="DD26" s="630">
        <v>2661403</v>
      </c>
      <c r="DE26" s="622"/>
      <c r="DF26" s="622"/>
      <c r="DG26" s="622"/>
      <c r="DH26" s="622"/>
      <c r="DI26" s="622"/>
      <c r="DJ26" s="622"/>
      <c r="DK26" s="623"/>
      <c r="DL26" s="630" t="s">
        <v>230</v>
      </c>
      <c r="DM26" s="622"/>
      <c r="DN26" s="622"/>
      <c r="DO26" s="622"/>
      <c r="DP26" s="622"/>
      <c r="DQ26" s="622"/>
      <c r="DR26" s="622"/>
      <c r="DS26" s="622"/>
      <c r="DT26" s="622"/>
      <c r="DU26" s="622"/>
      <c r="DV26" s="623"/>
      <c r="DW26" s="626" t="s">
        <v>224</v>
      </c>
      <c r="DX26" s="655"/>
      <c r="DY26" s="655"/>
      <c r="DZ26" s="655"/>
      <c r="EA26" s="655"/>
      <c r="EB26" s="655"/>
      <c r="EC26" s="656"/>
    </row>
    <row r="27" spans="2:133" ht="11.25" customHeight="1" x14ac:dyDescent="0.15">
      <c r="B27" s="618" t="s">
        <v>289</v>
      </c>
      <c r="C27" s="619"/>
      <c r="D27" s="619"/>
      <c r="E27" s="619"/>
      <c r="F27" s="619"/>
      <c r="G27" s="619"/>
      <c r="H27" s="619"/>
      <c r="I27" s="619"/>
      <c r="J27" s="619"/>
      <c r="K27" s="619"/>
      <c r="L27" s="619"/>
      <c r="M27" s="619"/>
      <c r="N27" s="619"/>
      <c r="O27" s="619"/>
      <c r="P27" s="619"/>
      <c r="Q27" s="620"/>
      <c r="R27" s="621">
        <v>5732939</v>
      </c>
      <c r="S27" s="622"/>
      <c r="T27" s="622"/>
      <c r="U27" s="622"/>
      <c r="V27" s="622"/>
      <c r="W27" s="622"/>
      <c r="X27" s="622"/>
      <c r="Y27" s="623"/>
      <c r="Z27" s="624">
        <v>13.1</v>
      </c>
      <c r="AA27" s="624"/>
      <c r="AB27" s="624"/>
      <c r="AC27" s="624"/>
      <c r="AD27" s="625" t="s">
        <v>224</v>
      </c>
      <c r="AE27" s="625"/>
      <c r="AF27" s="625"/>
      <c r="AG27" s="625"/>
      <c r="AH27" s="625"/>
      <c r="AI27" s="625"/>
      <c r="AJ27" s="625"/>
      <c r="AK27" s="625"/>
      <c r="AL27" s="626" t="s">
        <v>230</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7864143</v>
      </c>
      <c r="BH27" s="622"/>
      <c r="BI27" s="622"/>
      <c r="BJ27" s="622"/>
      <c r="BK27" s="622"/>
      <c r="BL27" s="622"/>
      <c r="BM27" s="622"/>
      <c r="BN27" s="623"/>
      <c r="BO27" s="624">
        <v>100</v>
      </c>
      <c r="BP27" s="624"/>
      <c r="BQ27" s="624"/>
      <c r="BR27" s="624"/>
      <c r="BS27" s="630">
        <v>117342</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8344492</v>
      </c>
      <c r="CS27" s="657"/>
      <c r="CT27" s="657"/>
      <c r="CU27" s="657"/>
      <c r="CV27" s="657"/>
      <c r="CW27" s="657"/>
      <c r="CX27" s="657"/>
      <c r="CY27" s="658"/>
      <c r="CZ27" s="626">
        <v>19.600000000000001</v>
      </c>
      <c r="DA27" s="655"/>
      <c r="DB27" s="655"/>
      <c r="DC27" s="659"/>
      <c r="DD27" s="630">
        <v>2438325</v>
      </c>
      <c r="DE27" s="657"/>
      <c r="DF27" s="657"/>
      <c r="DG27" s="657"/>
      <c r="DH27" s="657"/>
      <c r="DI27" s="657"/>
      <c r="DJ27" s="657"/>
      <c r="DK27" s="658"/>
      <c r="DL27" s="630">
        <v>2438225</v>
      </c>
      <c r="DM27" s="657"/>
      <c r="DN27" s="657"/>
      <c r="DO27" s="657"/>
      <c r="DP27" s="657"/>
      <c r="DQ27" s="657"/>
      <c r="DR27" s="657"/>
      <c r="DS27" s="657"/>
      <c r="DT27" s="657"/>
      <c r="DU27" s="657"/>
      <c r="DV27" s="658"/>
      <c r="DW27" s="626">
        <v>9.6</v>
      </c>
      <c r="DX27" s="655"/>
      <c r="DY27" s="655"/>
      <c r="DZ27" s="655"/>
      <c r="EA27" s="655"/>
      <c r="EB27" s="655"/>
      <c r="EC27" s="656"/>
    </row>
    <row r="28" spans="2:133" ht="11.25" customHeight="1" x14ac:dyDescent="0.15">
      <c r="B28" s="663" t="s">
        <v>292</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230</v>
      </c>
      <c r="AA28" s="624"/>
      <c r="AB28" s="624"/>
      <c r="AC28" s="624"/>
      <c r="AD28" s="625" t="s">
        <v>224</v>
      </c>
      <c r="AE28" s="625"/>
      <c r="AF28" s="625"/>
      <c r="AG28" s="625"/>
      <c r="AH28" s="625"/>
      <c r="AI28" s="625"/>
      <c r="AJ28" s="625"/>
      <c r="AK28" s="625"/>
      <c r="AL28" s="626" t="s">
        <v>224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5221027</v>
      </c>
      <c r="CS28" s="622"/>
      <c r="CT28" s="622"/>
      <c r="CU28" s="622"/>
      <c r="CV28" s="622"/>
      <c r="CW28" s="622"/>
      <c r="CX28" s="622"/>
      <c r="CY28" s="623"/>
      <c r="CZ28" s="626">
        <v>12.3</v>
      </c>
      <c r="DA28" s="655"/>
      <c r="DB28" s="655"/>
      <c r="DC28" s="659"/>
      <c r="DD28" s="630">
        <v>5088014</v>
      </c>
      <c r="DE28" s="622"/>
      <c r="DF28" s="622"/>
      <c r="DG28" s="622"/>
      <c r="DH28" s="622"/>
      <c r="DI28" s="622"/>
      <c r="DJ28" s="622"/>
      <c r="DK28" s="623"/>
      <c r="DL28" s="630">
        <v>4547229</v>
      </c>
      <c r="DM28" s="622"/>
      <c r="DN28" s="622"/>
      <c r="DO28" s="622"/>
      <c r="DP28" s="622"/>
      <c r="DQ28" s="622"/>
      <c r="DR28" s="622"/>
      <c r="DS28" s="622"/>
      <c r="DT28" s="622"/>
      <c r="DU28" s="622"/>
      <c r="DV28" s="623"/>
      <c r="DW28" s="626">
        <v>17.899999999999999</v>
      </c>
      <c r="DX28" s="655"/>
      <c r="DY28" s="655"/>
      <c r="DZ28" s="655"/>
      <c r="EA28" s="655"/>
      <c r="EB28" s="655"/>
      <c r="EC28" s="656"/>
    </row>
    <row r="29" spans="2:133" ht="11.25" customHeight="1" x14ac:dyDescent="0.15">
      <c r="B29" s="618" t="s">
        <v>294</v>
      </c>
      <c r="C29" s="619"/>
      <c r="D29" s="619"/>
      <c r="E29" s="619"/>
      <c r="F29" s="619"/>
      <c r="G29" s="619"/>
      <c r="H29" s="619"/>
      <c r="I29" s="619"/>
      <c r="J29" s="619"/>
      <c r="K29" s="619"/>
      <c r="L29" s="619"/>
      <c r="M29" s="619"/>
      <c r="N29" s="619"/>
      <c r="O29" s="619"/>
      <c r="P29" s="619"/>
      <c r="Q29" s="620"/>
      <c r="R29" s="621">
        <v>3161222</v>
      </c>
      <c r="S29" s="622"/>
      <c r="T29" s="622"/>
      <c r="U29" s="622"/>
      <c r="V29" s="622"/>
      <c r="W29" s="622"/>
      <c r="X29" s="622"/>
      <c r="Y29" s="623"/>
      <c r="Z29" s="624">
        <v>7.2</v>
      </c>
      <c r="AA29" s="624"/>
      <c r="AB29" s="624"/>
      <c r="AC29" s="624"/>
      <c r="AD29" s="625" t="s">
        <v>224</v>
      </c>
      <c r="AE29" s="625"/>
      <c r="AF29" s="625"/>
      <c r="AG29" s="625"/>
      <c r="AH29" s="625"/>
      <c r="AI29" s="625"/>
      <c r="AJ29" s="625"/>
      <c r="AK29" s="625"/>
      <c r="AL29" s="626" t="s">
        <v>230</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64</v>
      </c>
      <c r="CG29" s="637"/>
      <c r="CH29" s="637"/>
      <c r="CI29" s="637"/>
      <c r="CJ29" s="637"/>
      <c r="CK29" s="637"/>
      <c r="CL29" s="637"/>
      <c r="CM29" s="637"/>
      <c r="CN29" s="637"/>
      <c r="CO29" s="637"/>
      <c r="CP29" s="637"/>
      <c r="CQ29" s="638"/>
      <c r="CR29" s="621">
        <v>5221027</v>
      </c>
      <c r="CS29" s="657"/>
      <c r="CT29" s="657"/>
      <c r="CU29" s="657"/>
      <c r="CV29" s="657"/>
      <c r="CW29" s="657"/>
      <c r="CX29" s="657"/>
      <c r="CY29" s="658"/>
      <c r="CZ29" s="626">
        <v>12.3</v>
      </c>
      <c r="DA29" s="655"/>
      <c r="DB29" s="655"/>
      <c r="DC29" s="659"/>
      <c r="DD29" s="630">
        <v>5088014</v>
      </c>
      <c r="DE29" s="657"/>
      <c r="DF29" s="657"/>
      <c r="DG29" s="657"/>
      <c r="DH29" s="657"/>
      <c r="DI29" s="657"/>
      <c r="DJ29" s="657"/>
      <c r="DK29" s="658"/>
      <c r="DL29" s="630">
        <v>4547229</v>
      </c>
      <c r="DM29" s="657"/>
      <c r="DN29" s="657"/>
      <c r="DO29" s="657"/>
      <c r="DP29" s="657"/>
      <c r="DQ29" s="657"/>
      <c r="DR29" s="657"/>
      <c r="DS29" s="657"/>
      <c r="DT29" s="657"/>
      <c r="DU29" s="657"/>
      <c r="DV29" s="658"/>
      <c r="DW29" s="626">
        <v>17.899999999999999</v>
      </c>
      <c r="DX29" s="655"/>
      <c r="DY29" s="655"/>
      <c r="DZ29" s="655"/>
      <c r="EA29" s="655"/>
      <c r="EB29" s="655"/>
      <c r="EC29" s="656"/>
    </row>
    <row r="30" spans="2:133" ht="11.25" customHeight="1" x14ac:dyDescent="0.15">
      <c r="B30" s="618" t="s">
        <v>298</v>
      </c>
      <c r="C30" s="619"/>
      <c r="D30" s="619"/>
      <c r="E30" s="619"/>
      <c r="F30" s="619"/>
      <c r="G30" s="619"/>
      <c r="H30" s="619"/>
      <c r="I30" s="619"/>
      <c r="J30" s="619"/>
      <c r="K30" s="619"/>
      <c r="L30" s="619"/>
      <c r="M30" s="619"/>
      <c r="N30" s="619"/>
      <c r="O30" s="619"/>
      <c r="P30" s="619"/>
      <c r="Q30" s="620"/>
      <c r="R30" s="621">
        <v>126169</v>
      </c>
      <c r="S30" s="622"/>
      <c r="T30" s="622"/>
      <c r="U30" s="622"/>
      <c r="V30" s="622"/>
      <c r="W30" s="622"/>
      <c r="X30" s="622"/>
      <c r="Y30" s="623"/>
      <c r="Z30" s="624">
        <v>0.3</v>
      </c>
      <c r="AA30" s="624"/>
      <c r="AB30" s="624"/>
      <c r="AC30" s="624"/>
      <c r="AD30" s="625">
        <v>15686</v>
      </c>
      <c r="AE30" s="625"/>
      <c r="AF30" s="625"/>
      <c r="AG30" s="625"/>
      <c r="AH30" s="625"/>
      <c r="AI30" s="625"/>
      <c r="AJ30" s="625"/>
      <c r="AK30" s="625"/>
      <c r="AL30" s="626">
        <v>0.1</v>
      </c>
      <c r="AM30" s="627"/>
      <c r="AN30" s="627"/>
      <c r="AO30" s="628"/>
      <c r="AP30" s="669" t="s">
        <v>299</v>
      </c>
      <c r="AQ30" s="670"/>
      <c r="AR30" s="670"/>
      <c r="AS30" s="670"/>
      <c r="AT30" s="675" t="s">
        <v>300</v>
      </c>
      <c r="AU30" s="210"/>
      <c r="AV30" s="210"/>
      <c r="AW30" s="210"/>
      <c r="AX30" s="607" t="s">
        <v>178</v>
      </c>
      <c r="AY30" s="608"/>
      <c r="AZ30" s="608"/>
      <c r="BA30" s="608"/>
      <c r="BB30" s="608"/>
      <c r="BC30" s="608"/>
      <c r="BD30" s="608"/>
      <c r="BE30" s="608"/>
      <c r="BF30" s="609"/>
      <c r="BG30" s="681">
        <v>98.9</v>
      </c>
      <c r="BH30" s="682"/>
      <c r="BI30" s="682"/>
      <c r="BJ30" s="682"/>
      <c r="BK30" s="682"/>
      <c r="BL30" s="682"/>
      <c r="BM30" s="616">
        <v>96.6</v>
      </c>
      <c r="BN30" s="682"/>
      <c r="BO30" s="682"/>
      <c r="BP30" s="682"/>
      <c r="BQ30" s="683"/>
      <c r="BR30" s="681">
        <v>98.9</v>
      </c>
      <c r="BS30" s="682"/>
      <c r="BT30" s="682"/>
      <c r="BU30" s="682"/>
      <c r="BV30" s="682"/>
      <c r="BW30" s="682"/>
      <c r="BX30" s="616">
        <v>96.1</v>
      </c>
      <c r="BY30" s="682"/>
      <c r="BZ30" s="682"/>
      <c r="CA30" s="682"/>
      <c r="CB30" s="683"/>
      <c r="CD30" s="686"/>
      <c r="CE30" s="687"/>
      <c r="CF30" s="636" t="s">
        <v>301</v>
      </c>
      <c r="CG30" s="637"/>
      <c r="CH30" s="637"/>
      <c r="CI30" s="637"/>
      <c r="CJ30" s="637"/>
      <c r="CK30" s="637"/>
      <c r="CL30" s="637"/>
      <c r="CM30" s="637"/>
      <c r="CN30" s="637"/>
      <c r="CO30" s="637"/>
      <c r="CP30" s="637"/>
      <c r="CQ30" s="638"/>
      <c r="CR30" s="621">
        <v>4981728</v>
      </c>
      <c r="CS30" s="622"/>
      <c r="CT30" s="622"/>
      <c r="CU30" s="622"/>
      <c r="CV30" s="622"/>
      <c r="CW30" s="622"/>
      <c r="CX30" s="622"/>
      <c r="CY30" s="623"/>
      <c r="CZ30" s="626">
        <v>11.7</v>
      </c>
      <c r="DA30" s="655"/>
      <c r="DB30" s="655"/>
      <c r="DC30" s="659"/>
      <c r="DD30" s="630">
        <v>4867192</v>
      </c>
      <c r="DE30" s="622"/>
      <c r="DF30" s="622"/>
      <c r="DG30" s="622"/>
      <c r="DH30" s="622"/>
      <c r="DI30" s="622"/>
      <c r="DJ30" s="622"/>
      <c r="DK30" s="623"/>
      <c r="DL30" s="630">
        <v>4326407</v>
      </c>
      <c r="DM30" s="622"/>
      <c r="DN30" s="622"/>
      <c r="DO30" s="622"/>
      <c r="DP30" s="622"/>
      <c r="DQ30" s="622"/>
      <c r="DR30" s="622"/>
      <c r="DS30" s="622"/>
      <c r="DT30" s="622"/>
      <c r="DU30" s="622"/>
      <c r="DV30" s="623"/>
      <c r="DW30" s="626">
        <v>17.100000000000001</v>
      </c>
      <c r="DX30" s="655"/>
      <c r="DY30" s="655"/>
      <c r="DZ30" s="655"/>
      <c r="EA30" s="655"/>
      <c r="EB30" s="655"/>
      <c r="EC30" s="656"/>
    </row>
    <row r="31" spans="2:133" ht="11.25" customHeight="1" x14ac:dyDescent="0.15">
      <c r="B31" s="618" t="s">
        <v>302</v>
      </c>
      <c r="C31" s="619"/>
      <c r="D31" s="619"/>
      <c r="E31" s="619"/>
      <c r="F31" s="619"/>
      <c r="G31" s="619"/>
      <c r="H31" s="619"/>
      <c r="I31" s="619"/>
      <c r="J31" s="619"/>
      <c r="K31" s="619"/>
      <c r="L31" s="619"/>
      <c r="M31" s="619"/>
      <c r="N31" s="619"/>
      <c r="O31" s="619"/>
      <c r="P31" s="619"/>
      <c r="Q31" s="620"/>
      <c r="R31" s="621">
        <v>264362</v>
      </c>
      <c r="S31" s="622"/>
      <c r="T31" s="622"/>
      <c r="U31" s="622"/>
      <c r="V31" s="622"/>
      <c r="W31" s="622"/>
      <c r="X31" s="622"/>
      <c r="Y31" s="623"/>
      <c r="Z31" s="624">
        <v>0.6</v>
      </c>
      <c r="AA31" s="624"/>
      <c r="AB31" s="624"/>
      <c r="AC31" s="624"/>
      <c r="AD31" s="625" t="s">
        <v>230</v>
      </c>
      <c r="AE31" s="625"/>
      <c r="AF31" s="625"/>
      <c r="AG31" s="625"/>
      <c r="AH31" s="625"/>
      <c r="AI31" s="625"/>
      <c r="AJ31" s="625"/>
      <c r="AK31" s="625"/>
      <c r="AL31" s="626" t="s">
        <v>224</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99.2</v>
      </c>
      <c r="BH31" s="657"/>
      <c r="BI31" s="657"/>
      <c r="BJ31" s="657"/>
      <c r="BK31" s="657"/>
      <c r="BL31" s="657"/>
      <c r="BM31" s="627">
        <v>98.1</v>
      </c>
      <c r="BN31" s="679"/>
      <c r="BO31" s="679"/>
      <c r="BP31" s="679"/>
      <c r="BQ31" s="680"/>
      <c r="BR31" s="678">
        <v>99.3</v>
      </c>
      <c r="BS31" s="657"/>
      <c r="BT31" s="657"/>
      <c r="BU31" s="657"/>
      <c r="BV31" s="657"/>
      <c r="BW31" s="657"/>
      <c r="BX31" s="627">
        <v>97.8</v>
      </c>
      <c r="BY31" s="679"/>
      <c r="BZ31" s="679"/>
      <c r="CA31" s="679"/>
      <c r="CB31" s="680"/>
      <c r="CD31" s="686"/>
      <c r="CE31" s="687"/>
      <c r="CF31" s="636" t="s">
        <v>305</v>
      </c>
      <c r="CG31" s="637"/>
      <c r="CH31" s="637"/>
      <c r="CI31" s="637"/>
      <c r="CJ31" s="637"/>
      <c r="CK31" s="637"/>
      <c r="CL31" s="637"/>
      <c r="CM31" s="637"/>
      <c r="CN31" s="637"/>
      <c r="CO31" s="637"/>
      <c r="CP31" s="637"/>
      <c r="CQ31" s="638"/>
      <c r="CR31" s="621">
        <v>239299</v>
      </c>
      <c r="CS31" s="657"/>
      <c r="CT31" s="657"/>
      <c r="CU31" s="657"/>
      <c r="CV31" s="657"/>
      <c r="CW31" s="657"/>
      <c r="CX31" s="657"/>
      <c r="CY31" s="658"/>
      <c r="CZ31" s="626">
        <v>0.6</v>
      </c>
      <c r="DA31" s="655"/>
      <c r="DB31" s="655"/>
      <c r="DC31" s="659"/>
      <c r="DD31" s="630">
        <v>220822</v>
      </c>
      <c r="DE31" s="657"/>
      <c r="DF31" s="657"/>
      <c r="DG31" s="657"/>
      <c r="DH31" s="657"/>
      <c r="DI31" s="657"/>
      <c r="DJ31" s="657"/>
      <c r="DK31" s="658"/>
      <c r="DL31" s="630">
        <v>220822</v>
      </c>
      <c r="DM31" s="657"/>
      <c r="DN31" s="657"/>
      <c r="DO31" s="657"/>
      <c r="DP31" s="657"/>
      <c r="DQ31" s="657"/>
      <c r="DR31" s="657"/>
      <c r="DS31" s="657"/>
      <c r="DT31" s="657"/>
      <c r="DU31" s="657"/>
      <c r="DV31" s="658"/>
      <c r="DW31" s="626">
        <v>0.9</v>
      </c>
      <c r="DX31" s="655"/>
      <c r="DY31" s="655"/>
      <c r="DZ31" s="655"/>
      <c r="EA31" s="655"/>
      <c r="EB31" s="655"/>
      <c r="EC31" s="656"/>
    </row>
    <row r="32" spans="2:133" ht="11.25" customHeight="1" x14ac:dyDescent="0.15">
      <c r="B32" s="618" t="s">
        <v>306</v>
      </c>
      <c r="C32" s="619"/>
      <c r="D32" s="619"/>
      <c r="E32" s="619"/>
      <c r="F32" s="619"/>
      <c r="G32" s="619"/>
      <c r="H32" s="619"/>
      <c r="I32" s="619"/>
      <c r="J32" s="619"/>
      <c r="K32" s="619"/>
      <c r="L32" s="619"/>
      <c r="M32" s="619"/>
      <c r="N32" s="619"/>
      <c r="O32" s="619"/>
      <c r="P32" s="619"/>
      <c r="Q32" s="620"/>
      <c r="R32" s="621">
        <v>167282</v>
      </c>
      <c r="S32" s="622"/>
      <c r="T32" s="622"/>
      <c r="U32" s="622"/>
      <c r="V32" s="622"/>
      <c r="W32" s="622"/>
      <c r="X32" s="622"/>
      <c r="Y32" s="623"/>
      <c r="Z32" s="624">
        <v>0.4</v>
      </c>
      <c r="AA32" s="624"/>
      <c r="AB32" s="624"/>
      <c r="AC32" s="624"/>
      <c r="AD32" s="625" t="s">
        <v>230</v>
      </c>
      <c r="AE32" s="625"/>
      <c r="AF32" s="625"/>
      <c r="AG32" s="625"/>
      <c r="AH32" s="625"/>
      <c r="AI32" s="625"/>
      <c r="AJ32" s="625"/>
      <c r="AK32" s="625"/>
      <c r="AL32" s="626" t="s">
        <v>224</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98.5</v>
      </c>
      <c r="BH32" s="691"/>
      <c r="BI32" s="691"/>
      <c r="BJ32" s="691"/>
      <c r="BK32" s="691"/>
      <c r="BL32" s="691"/>
      <c r="BM32" s="692">
        <v>94.8</v>
      </c>
      <c r="BN32" s="691"/>
      <c r="BO32" s="691"/>
      <c r="BP32" s="691"/>
      <c r="BQ32" s="693"/>
      <c r="BR32" s="690">
        <v>98.4</v>
      </c>
      <c r="BS32" s="691"/>
      <c r="BT32" s="691"/>
      <c r="BU32" s="691"/>
      <c r="BV32" s="691"/>
      <c r="BW32" s="691"/>
      <c r="BX32" s="692">
        <v>94.1</v>
      </c>
      <c r="BY32" s="691"/>
      <c r="BZ32" s="691"/>
      <c r="CA32" s="691"/>
      <c r="CB32" s="693"/>
      <c r="CD32" s="688"/>
      <c r="CE32" s="689"/>
      <c r="CF32" s="636" t="s">
        <v>308</v>
      </c>
      <c r="CG32" s="637"/>
      <c r="CH32" s="637"/>
      <c r="CI32" s="637"/>
      <c r="CJ32" s="637"/>
      <c r="CK32" s="637"/>
      <c r="CL32" s="637"/>
      <c r="CM32" s="637"/>
      <c r="CN32" s="637"/>
      <c r="CO32" s="637"/>
      <c r="CP32" s="637"/>
      <c r="CQ32" s="638"/>
      <c r="CR32" s="621" t="s">
        <v>230</v>
      </c>
      <c r="CS32" s="622"/>
      <c r="CT32" s="622"/>
      <c r="CU32" s="622"/>
      <c r="CV32" s="622"/>
      <c r="CW32" s="622"/>
      <c r="CX32" s="622"/>
      <c r="CY32" s="623"/>
      <c r="CZ32" s="626" t="s">
        <v>230</v>
      </c>
      <c r="DA32" s="655"/>
      <c r="DB32" s="655"/>
      <c r="DC32" s="659"/>
      <c r="DD32" s="630" t="s">
        <v>230</v>
      </c>
      <c r="DE32" s="622"/>
      <c r="DF32" s="622"/>
      <c r="DG32" s="622"/>
      <c r="DH32" s="622"/>
      <c r="DI32" s="622"/>
      <c r="DJ32" s="622"/>
      <c r="DK32" s="623"/>
      <c r="DL32" s="630" t="s">
        <v>224</v>
      </c>
      <c r="DM32" s="622"/>
      <c r="DN32" s="622"/>
      <c r="DO32" s="622"/>
      <c r="DP32" s="622"/>
      <c r="DQ32" s="622"/>
      <c r="DR32" s="622"/>
      <c r="DS32" s="622"/>
      <c r="DT32" s="622"/>
      <c r="DU32" s="622"/>
      <c r="DV32" s="623"/>
      <c r="DW32" s="626" t="s">
        <v>230</v>
      </c>
      <c r="DX32" s="655"/>
      <c r="DY32" s="655"/>
      <c r="DZ32" s="655"/>
      <c r="EA32" s="655"/>
      <c r="EB32" s="655"/>
      <c r="EC32" s="656"/>
    </row>
    <row r="33" spans="2:133" ht="11.25" customHeight="1" x14ac:dyDescent="0.15">
      <c r="B33" s="618" t="s">
        <v>309</v>
      </c>
      <c r="C33" s="619"/>
      <c r="D33" s="619"/>
      <c r="E33" s="619"/>
      <c r="F33" s="619"/>
      <c r="G33" s="619"/>
      <c r="H33" s="619"/>
      <c r="I33" s="619"/>
      <c r="J33" s="619"/>
      <c r="K33" s="619"/>
      <c r="L33" s="619"/>
      <c r="M33" s="619"/>
      <c r="N33" s="619"/>
      <c r="O33" s="619"/>
      <c r="P33" s="619"/>
      <c r="Q33" s="620"/>
      <c r="R33" s="621">
        <v>1317878</v>
      </c>
      <c r="S33" s="622"/>
      <c r="T33" s="622"/>
      <c r="U33" s="622"/>
      <c r="V33" s="622"/>
      <c r="W33" s="622"/>
      <c r="X33" s="622"/>
      <c r="Y33" s="623"/>
      <c r="Z33" s="624">
        <v>3</v>
      </c>
      <c r="AA33" s="624"/>
      <c r="AB33" s="624"/>
      <c r="AC33" s="624"/>
      <c r="AD33" s="625" t="s">
        <v>224</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18296299</v>
      </c>
      <c r="CS33" s="657"/>
      <c r="CT33" s="657"/>
      <c r="CU33" s="657"/>
      <c r="CV33" s="657"/>
      <c r="CW33" s="657"/>
      <c r="CX33" s="657"/>
      <c r="CY33" s="658"/>
      <c r="CZ33" s="626">
        <v>42.9</v>
      </c>
      <c r="DA33" s="655"/>
      <c r="DB33" s="655"/>
      <c r="DC33" s="659"/>
      <c r="DD33" s="630">
        <v>13319855</v>
      </c>
      <c r="DE33" s="657"/>
      <c r="DF33" s="657"/>
      <c r="DG33" s="657"/>
      <c r="DH33" s="657"/>
      <c r="DI33" s="657"/>
      <c r="DJ33" s="657"/>
      <c r="DK33" s="658"/>
      <c r="DL33" s="630">
        <v>9547747</v>
      </c>
      <c r="DM33" s="657"/>
      <c r="DN33" s="657"/>
      <c r="DO33" s="657"/>
      <c r="DP33" s="657"/>
      <c r="DQ33" s="657"/>
      <c r="DR33" s="657"/>
      <c r="DS33" s="657"/>
      <c r="DT33" s="657"/>
      <c r="DU33" s="657"/>
      <c r="DV33" s="658"/>
      <c r="DW33" s="626">
        <v>37.6</v>
      </c>
      <c r="DX33" s="655"/>
      <c r="DY33" s="655"/>
      <c r="DZ33" s="655"/>
      <c r="EA33" s="655"/>
      <c r="EB33" s="655"/>
      <c r="EC33" s="656"/>
    </row>
    <row r="34" spans="2:133" ht="11.25" customHeight="1" x14ac:dyDescent="0.15">
      <c r="B34" s="618" t="s">
        <v>311</v>
      </c>
      <c r="C34" s="619"/>
      <c r="D34" s="619"/>
      <c r="E34" s="619"/>
      <c r="F34" s="619"/>
      <c r="G34" s="619"/>
      <c r="H34" s="619"/>
      <c r="I34" s="619"/>
      <c r="J34" s="619"/>
      <c r="K34" s="619"/>
      <c r="L34" s="619"/>
      <c r="M34" s="619"/>
      <c r="N34" s="619"/>
      <c r="O34" s="619"/>
      <c r="P34" s="619"/>
      <c r="Q34" s="620"/>
      <c r="R34" s="621">
        <v>739898</v>
      </c>
      <c r="S34" s="622"/>
      <c r="T34" s="622"/>
      <c r="U34" s="622"/>
      <c r="V34" s="622"/>
      <c r="W34" s="622"/>
      <c r="X34" s="622"/>
      <c r="Y34" s="623"/>
      <c r="Z34" s="624">
        <v>1.7</v>
      </c>
      <c r="AA34" s="624"/>
      <c r="AB34" s="624"/>
      <c r="AC34" s="624"/>
      <c r="AD34" s="625">
        <v>3739</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3358852</v>
      </c>
      <c r="CS34" s="622"/>
      <c r="CT34" s="622"/>
      <c r="CU34" s="622"/>
      <c r="CV34" s="622"/>
      <c r="CW34" s="622"/>
      <c r="CX34" s="622"/>
      <c r="CY34" s="623"/>
      <c r="CZ34" s="626">
        <v>7.9</v>
      </c>
      <c r="DA34" s="655"/>
      <c r="DB34" s="655"/>
      <c r="DC34" s="659"/>
      <c r="DD34" s="630">
        <v>2585593</v>
      </c>
      <c r="DE34" s="622"/>
      <c r="DF34" s="622"/>
      <c r="DG34" s="622"/>
      <c r="DH34" s="622"/>
      <c r="DI34" s="622"/>
      <c r="DJ34" s="622"/>
      <c r="DK34" s="623"/>
      <c r="DL34" s="630">
        <v>2089243</v>
      </c>
      <c r="DM34" s="622"/>
      <c r="DN34" s="622"/>
      <c r="DO34" s="622"/>
      <c r="DP34" s="622"/>
      <c r="DQ34" s="622"/>
      <c r="DR34" s="622"/>
      <c r="DS34" s="622"/>
      <c r="DT34" s="622"/>
      <c r="DU34" s="622"/>
      <c r="DV34" s="623"/>
      <c r="DW34" s="626">
        <v>8.1999999999999993</v>
      </c>
      <c r="DX34" s="655"/>
      <c r="DY34" s="655"/>
      <c r="DZ34" s="655"/>
      <c r="EA34" s="655"/>
      <c r="EB34" s="655"/>
      <c r="EC34" s="656"/>
    </row>
    <row r="35" spans="2:133" ht="11.25" customHeight="1" x14ac:dyDescent="0.15">
      <c r="B35" s="618" t="s">
        <v>315</v>
      </c>
      <c r="C35" s="619"/>
      <c r="D35" s="619"/>
      <c r="E35" s="619"/>
      <c r="F35" s="619"/>
      <c r="G35" s="619"/>
      <c r="H35" s="619"/>
      <c r="I35" s="619"/>
      <c r="J35" s="619"/>
      <c r="K35" s="619"/>
      <c r="L35" s="619"/>
      <c r="M35" s="619"/>
      <c r="N35" s="619"/>
      <c r="O35" s="619"/>
      <c r="P35" s="619"/>
      <c r="Q35" s="620"/>
      <c r="R35" s="621">
        <v>4582100</v>
      </c>
      <c r="S35" s="622"/>
      <c r="T35" s="622"/>
      <c r="U35" s="622"/>
      <c r="V35" s="622"/>
      <c r="W35" s="622"/>
      <c r="X35" s="622"/>
      <c r="Y35" s="623"/>
      <c r="Z35" s="624">
        <v>10.5</v>
      </c>
      <c r="AA35" s="624"/>
      <c r="AB35" s="624"/>
      <c r="AC35" s="624"/>
      <c r="AD35" s="625" t="s">
        <v>224</v>
      </c>
      <c r="AE35" s="625"/>
      <c r="AF35" s="625"/>
      <c r="AG35" s="625"/>
      <c r="AH35" s="625"/>
      <c r="AI35" s="625"/>
      <c r="AJ35" s="625"/>
      <c r="AK35" s="625"/>
      <c r="AL35" s="626" t="s">
        <v>224</v>
      </c>
      <c r="AM35" s="627"/>
      <c r="AN35" s="627"/>
      <c r="AO35" s="628"/>
      <c r="AP35" s="214"/>
      <c r="AQ35" s="694" t="s">
        <v>316</v>
      </c>
      <c r="AR35" s="695"/>
      <c r="AS35" s="695"/>
      <c r="AT35" s="695"/>
      <c r="AU35" s="695"/>
      <c r="AV35" s="695"/>
      <c r="AW35" s="695"/>
      <c r="AX35" s="695"/>
      <c r="AY35" s="696"/>
      <c r="AZ35" s="610">
        <v>6359375</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609052</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231435</v>
      </c>
      <c r="CS35" s="657"/>
      <c r="CT35" s="657"/>
      <c r="CU35" s="657"/>
      <c r="CV35" s="657"/>
      <c r="CW35" s="657"/>
      <c r="CX35" s="657"/>
      <c r="CY35" s="658"/>
      <c r="CZ35" s="626">
        <v>0.5</v>
      </c>
      <c r="DA35" s="655"/>
      <c r="DB35" s="655"/>
      <c r="DC35" s="659"/>
      <c r="DD35" s="630">
        <v>179960</v>
      </c>
      <c r="DE35" s="657"/>
      <c r="DF35" s="657"/>
      <c r="DG35" s="657"/>
      <c r="DH35" s="657"/>
      <c r="DI35" s="657"/>
      <c r="DJ35" s="657"/>
      <c r="DK35" s="658"/>
      <c r="DL35" s="630">
        <v>178471</v>
      </c>
      <c r="DM35" s="657"/>
      <c r="DN35" s="657"/>
      <c r="DO35" s="657"/>
      <c r="DP35" s="657"/>
      <c r="DQ35" s="657"/>
      <c r="DR35" s="657"/>
      <c r="DS35" s="657"/>
      <c r="DT35" s="657"/>
      <c r="DU35" s="657"/>
      <c r="DV35" s="658"/>
      <c r="DW35" s="626">
        <v>0.7</v>
      </c>
      <c r="DX35" s="655"/>
      <c r="DY35" s="655"/>
      <c r="DZ35" s="655"/>
      <c r="EA35" s="655"/>
      <c r="EB35" s="655"/>
      <c r="EC35" s="656"/>
    </row>
    <row r="36" spans="2:133" ht="11.25" customHeight="1" x14ac:dyDescent="0.15">
      <c r="B36" s="618" t="s">
        <v>319</v>
      </c>
      <c r="C36" s="619"/>
      <c r="D36" s="619"/>
      <c r="E36" s="619"/>
      <c r="F36" s="619"/>
      <c r="G36" s="619"/>
      <c r="H36" s="619"/>
      <c r="I36" s="619"/>
      <c r="J36" s="619"/>
      <c r="K36" s="619"/>
      <c r="L36" s="619"/>
      <c r="M36" s="619"/>
      <c r="N36" s="619"/>
      <c r="O36" s="619"/>
      <c r="P36" s="619"/>
      <c r="Q36" s="620"/>
      <c r="R36" s="621" t="s">
        <v>224</v>
      </c>
      <c r="S36" s="622"/>
      <c r="T36" s="622"/>
      <c r="U36" s="622"/>
      <c r="V36" s="622"/>
      <c r="W36" s="622"/>
      <c r="X36" s="622"/>
      <c r="Y36" s="623"/>
      <c r="Z36" s="624" t="s">
        <v>230</v>
      </c>
      <c r="AA36" s="624"/>
      <c r="AB36" s="624"/>
      <c r="AC36" s="624"/>
      <c r="AD36" s="625" t="s">
        <v>224</v>
      </c>
      <c r="AE36" s="625"/>
      <c r="AF36" s="625"/>
      <c r="AG36" s="625"/>
      <c r="AH36" s="625"/>
      <c r="AI36" s="625"/>
      <c r="AJ36" s="625"/>
      <c r="AK36" s="625"/>
      <c r="AL36" s="626" t="s">
        <v>230</v>
      </c>
      <c r="AM36" s="627"/>
      <c r="AN36" s="627"/>
      <c r="AO36" s="628"/>
      <c r="AQ36" s="698" t="s">
        <v>320</v>
      </c>
      <c r="AR36" s="699"/>
      <c r="AS36" s="699"/>
      <c r="AT36" s="699"/>
      <c r="AU36" s="699"/>
      <c r="AV36" s="699"/>
      <c r="AW36" s="699"/>
      <c r="AX36" s="699"/>
      <c r="AY36" s="700"/>
      <c r="AZ36" s="621">
        <v>1254503</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404986</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7243567</v>
      </c>
      <c r="CS36" s="622"/>
      <c r="CT36" s="622"/>
      <c r="CU36" s="622"/>
      <c r="CV36" s="622"/>
      <c r="CW36" s="622"/>
      <c r="CX36" s="622"/>
      <c r="CY36" s="623"/>
      <c r="CZ36" s="626">
        <v>17</v>
      </c>
      <c r="DA36" s="655"/>
      <c r="DB36" s="655"/>
      <c r="DC36" s="659"/>
      <c r="DD36" s="630">
        <v>4400567</v>
      </c>
      <c r="DE36" s="622"/>
      <c r="DF36" s="622"/>
      <c r="DG36" s="622"/>
      <c r="DH36" s="622"/>
      <c r="DI36" s="622"/>
      <c r="DJ36" s="622"/>
      <c r="DK36" s="623"/>
      <c r="DL36" s="630">
        <v>3507106</v>
      </c>
      <c r="DM36" s="622"/>
      <c r="DN36" s="622"/>
      <c r="DO36" s="622"/>
      <c r="DP36" s="622"/>
      <c r="DQ36" s="622"/>
      <c r="DR36" s="622"/>
      <c r="DS36" s="622"/>
      <c r="DT36" s="622"/>
      <c r="DU36" s="622"/>
      <c r="DV36" s="623"/>
      <c r="DW36" s="626">
        <v>13.8</v>
      </c>
      <c r="DX36" s="655"/>
      <c r="DY36" s="655"/>
      <c r="DZ36" s="655"/>
      <c r="EA36" s="655"/>
      <c r="EB36" s="655"/>
      <c r="EC36" s="656"/>
    </row>
    <row r="37" spans="2:133" ht="11.25" customHeight="1" x14ac:dyDescent="0.15">
      <c r="B37" s="618" t="s">
        <v>323</v>
      </c>
      <c r="C37" s="619"/>
      <c r="D37" s="619"/>
      <c r="E37" s="619"/>
      <c r="F37" s="619"/>
      <c r="G37" s="619"/>
      <c r="H37" s="619"/>
      <c r="I37" s="619"/>
      <c r="J37" s="619"/>
      <c r="K37" s="619"/>
      <c r="L37" s="619"/>
      <c r="M37" s="619"/>
      <c r="N37" s="619"/>
      <c r="O37" s="619"/>
      <c r="P37" s="619"/>
      <c r="Q37" s="620"/>
      <c r="R37" s="621">
        <v>200000</v>
      </c>
      <c r="S37" s="622"/>
      <c r="T37" s="622"/>
      <c r="U37" s="622"/>
      <c r="V37" s="622"/>
      <c r="W37" s="622"/>
      <c r="X37" s="622"/>
      <c r="Y37" s="623"/>
      <c r="Z37" s="624">
        <v>0.5</v>
      </c>
      <c r="AA37" s="624"/>
      <c r="AB37" s="624"/>
      <c r="AC37" s="624"/>
      <c r="AD37" s="625" t="s">
        <v>230</v>
      </c>
      <c r="AE37" s="625"/>
      <c r="AF37" s="625"/>
      <c r="AG37" s="625"/>
      <c r="AH37" s="625"/>
      <c r="AI37" s="625"/>
      <c r="AJ37" s="625"/>
      <c r="AK37" s="625"/>
      <c r="AL37" s="626" t="s">
        <v>224</v>
      </c>
      <c r="AM37" s="627"/>
      <c r="AN37" s="627"/>
      <c r="AO37" s="628"/>
      <c r="AQ37" s="698" t="s">
        <v>324</v>
      </c>
      <c r="AR37" s="699"/>
      <c r="AS37" s="699"/>
      <c r="AT37" s="699"/>
      <c r="AU37" s="699"/>
      <c r="AV37" s="699"/>
      <c r="AW37" s="699"/>
      <c r="AX37" s="699"/>
      <c r="AY37" s="700"/>
      <c r="AZ37" s="621">
        <v>1179833</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14005</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3509871</v>
      </c>
      <c r="CS37" s="657"/>
      <c r="CT37" s="657"/>
      <c r="CU37" s="657"/>
      <c r="CV37" s="657"/>
      <c r="CW37" s="657"/>
      <c r="CX37" s="657"/>
      <c r="CY37" s="658"/>
      <c r="CZ37" s="626">
        <v>8.1999999999999993</v>
      </c>
      <c r="DA37" s="655"/>
      <c r="DB37" s="655"/>
      <c r="DC37" s="659"/>
      <c r="DD37" s="630">
        <v>1845188</v>
      </c>
      <c r="DE37" s="657"/>
      <c r="DF37" s="657"/>
      <c r="DG37" s="657"/>
      <c r="DH37" s="657"/>
      <c r="DI37" s="657"/>
      <c r="DJ37" s="657"/>
      <c r="DK37" s="658"/>
      <c r="DL37" s="630">
        <v>1631298</v>
      </c>
      <c r="DM37" s="657"/>
      <c r="DN37" s="657"/>
      <c r="DO37" s="657"/>
      <c r="DP37" s="657"/>
      <c r="DQ37" s="657"/>
      <c r="DR37" s="657"/>
      <c r="DS37" s="657"/>
      <c r="DT37" s="657"/>
      <c r="DU37" s="657"/>
      <c r="DV37" s="658"/>
      <c r="DW37" s="626">
        <v>6.4</v>
      </c>
      <c r="DX37" s="655"/>
      <c r="DY37" s="655"/>
      <c r="DZ37" s="655"/>
      <c r="EA37" s="655"/>
      <c r="EB37" s="655"/>
      <c r="EC37" s="656"/>
    </row>
    <row r="38" spans="2:133" ht="11.25" customHeight="1" x14ac:dyDescent="0.15">
      <c r="B38" s="666" t="s">
        <v>327</v>
      </c>
      <c r="C38" s="667"/>
      <c r="D38" s="667"/>
      <c r="E38" s="667"/>
      <c r="F38" s="667"/>
      <c r="G38" s="667"/>
      <c r="H38" s="667"/>
      <c r="I38" s="667"/>
      <c r="J38" s="667"/>
      <c r="K38" s="667"/>
      <c r="L38" s="667"/>
      <c r="M38" s="667"/>
      <c r="N38" s="667"/>
      <c r="O38" s="667"/>
      <c r="P38" s="667"/>
      <c r="Q38" s="668"/>
      <c r="R38" s="701">
        <v>43804015</v>
      </c>
      <c r="S38" s="702"/>
      <c r="T38" s="702"/>
      <c r="U38" s="702"/>
      <c r="V38" s="702"/>
      <c r="W38" s="702"/>
      <c r="X38" s="702"/>
      <c r="Y38" s="703"/>
      <c r="Z38" s="704">
        <v>100</v>
      </c>
      <c r="AA38" s="704"/>
      <c r="AB38" s="704"/>
      <c r="AC38" s="704"/>
      <c r="AD38" s="705">
        <v>25168884</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76980</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23714</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5098904</v>
      </c>
      <c r="CS38" s="622"/>
      <c r="CT38" s="622"/>
      <c r="CU38" s="622"/>
      <c r="CV38" s="622"/>
      <c r="CW38" s="622"/>
      <c r="CX38" s="622"/>
      <c r="CY38" s="623"/>
      <c r="CZ38" s="626">
        <v>12</v>
      </c>
      <c r="DA38" s="655"/>
      <c r="DB38" s="655"/>
      <c r="DC38" s="659"/>
      <c r="DD38" s="630">
        <v>4315608</v>
      </c>
      <c r="DE38" s="622"/>
      <c r="DF38" s="622"/>
      <c r="DG38" s="622"/>
      <c r="DH38" s="622"/>
      <c r="DI38" s="622"/>
      <c r="DJ38" s="622"/>
      <c r="DK38" s="623"/>
      <c r="DL38" s="630">
        <v>3772927</v>
      </c>
      <c r="DM38" s="622"/>
      <c r="DN38" s="622"/>
      <c r="DO38" s="622"/>
      <c r="DP38" s="622"/>
      <c r="DQ38" s="622"/>
      <c r="DR38" s="622"/>
      <c r="DS38" s="622"/>
      <c r="DT38" s="622"/>
      <c r="DU38" s="622"/>
      <c r="DV38" s="623"/>
      <c r="DW38" s="626">
        <v>14.9</v>
      </c>
      <c r="DX38" s="655"/>
      <c r="DY38" s="655"/>
      <c r="DZ38" s="655"/>
      <c r="EA38" s="655"/>
      <c r="EB38" s="655"/>
      <c r="EC38" s="656"/>
    </row>
    <row r="39" spans="2:133" ht="11.25" customHeight="1" x14ac:dyDescent="0.15">
      <c r="AQ39" s="698" t="s">
        <v>331</v>
      </c>
      <c r="AR39" s="699"/>
      <c r="AS39" s="699"/>
      <c r="AT39" s="699"/>
      <c r="AU39" s="699"/>
      <c r="AV39" s="699"/>
      <c r="AW39" s="699"/>
      <c r="AX39" s="699"/>
      <c r="AY39" s="700"/>
      <c r="AZ39" s="621">
        <v>13779</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97</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1962693</v>
      </c>
      <c r="CS39" s="657"/>
      <c r="CT39" s="657"/>
      <c r="CU39" s="657"/>
      <c r="CV39" s="657"/>
      <c r="CW39" s="657"/>
      <c r="CX39" s="657"/>
      <c r="CY39" s="658"/>
      <c r="CZ39" s="626">
        <v>4.5999999999999996</v>
      </c>
      <c r="DA39" s="655"/>
      <c r="DB39" s="655"/>
      <c r="DC39" s="659"/>
      <c r="DD39" s="630">
        <v>1797109</v>
      </c>
      <c r="DE39" s="657"/>
      <c r="DF39" s="657"/>
      <c r="DG39" s="657"/>
      <c r="DH39" s="657"/>
      <c r="DI39" s="657"/>
      <c r="DJ39" s="657"/>
      <c r="DK39" s="658"/>
      <c r="DL39" s="630" t="s">
        <v>224</v>
      </c>
      <c r="DM39" s="657"/>
      <c r="DN39" s="657"/>
      <c r="DO39" s="657"/>
      <c r="DP39" s="657"/>
      <c r="DQ39" s="657"/>
      <c r="DR39" s="657"/>
      <c r="DS39" s="657"/>
      <c r="DT39" s="657"/>
      <c r="DU39" s="657"/>
      <c r="DV39" s="658"/>
      <c r="DW39" s="626" t="s">
        <v>224</v>
      </c>
      <c r="DX39" s="655"/>
      <c r="DY39" s="655"/>
      <c r="DZ39" s="655"/>
      <c r="EA39" s="655"/>
      <c r="EB39" s="655"/>
      <c r="EC39" s="656"/>
    </row>
    <row r="40" spans="2:133" ht="11.25" customHeight="1" x14ac:dyDescent="0.15">
      <c r="AQ40" s="698" t="s">
        <v>335</v>
      </c>
      <c r="AR40" s="699"/>
      <c r="AS40" s="699"/>
      <c r="AT40" s="699"/>
      <c r="AU40" s="699"/>
      <c r="AV40" s="699"/>
      <c r="AW40" s="699"/>
      <c r="AX40" s="699"/>
      <c r="AY40" s="700"/>
      <c r="AZ40" s="621">
        <v>1091347</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118</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400848</v>
      </c>
      <c r="CS40" s="622"/>
      <c r="CT40" s="622"/>
      <c r="CU40" s="622"/>
      <c r="CV40" s="622"/>
      <c r="CW40" s="622"/>
      <c r="CX40" s="622"/>
      <c r="CY40" s="623"/>
      <c r="CZ40" s="626">
        <v>0.9</v>
      </c>
      <c r="DA40" s="655"/>
      <c r="DB40" s="655"/>
      <c r="DC40" s="659"/>
      <c r="DD40" s="630">
        <v>41018</v>
      </c>
      <c r="DE40" s="622"/>
      <c r="DF40" s="622"/>
      <c r="DG40" s="622"/>
      <c r="DH40" s="622"/>
      <c r="DI40" s="622"/>
      <c r="DJ40" s="622"/>
      <c r="DK40" s="623"/>
      <c r="DL40" s="630" t="s">
        <v>224</v>
      </c>
      <c r="DM40" s="622"/>
      <c r="DN40" s="622"/>
      <c r="DO40" s="622"/>
      <c r="DP40" s="622"/>
      <c r="DQ40" s="622"/>
      <c r="DR40" s="622"/>
      <c r="DS40" s="622"/>
      <c r="DT40" s="622"/>
      <c r="DU40" s="622"/>
      <c r="DV40" s="623"/>
      <c r="DW40" s="626" t="s">
        <v>230</v>
      </c>
      <c r="DX40" s="655"/>
      <c r="DY40" s="655"/>
      <c r="DZ40" s="655"/>
      <c r="EA40" s="655"/>
      <c r="EB40" s="655"/>
      <c r="EC40" s="656"/>
    </row>
    <row r="41" spans="2:133" ht="11.25" customHeight="1" x14ac:dyDescent="0.15">
      <c r="AQ41" s="708" t="s">
        <v>338</v>
      </c>
      <c r="AR41" s="709"/>
      <c r="AS41" s="709"/>
      <c r="AT41" s="709"/>
      <c r="AU41" s="709"/>
      <c r="AV41" s="709"/>
      <c r="AW41" s="709"/>
      <c r="AX41" s="709"/>
      <c r="AY41" s="710"/>
      <c r="AZ41" s="701">
        <v>2742933</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292</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224</v>
      </c>
      <c r="CS41" s="657"/>
      <c r="CT41" s="657"/>
      <c r="CU41" s="657"/>
      <c r="CV41" s="657"/>
      <c r="CW41" s="657"/>
      <c r="CX41" s="657"/>
      <c r="CY41" s="658"/>
      <c r="CZ41" s="626" t="s">
        <v>224</v>
      </c>
      <c r="DA41" s="655"/>
      <c r="DB41" s="655"/>
      <c r="DC41" s="659"/>
      <c r="DD41" s="630" t="s">
        <v>230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5231883</v>
      </c>
      <c r="CS42" s="622"/>
      <c r="CT42" s="622"/>
      <c r="CU42" s="622"/>
      <c r="CV42" s="622"/>
      <c r="CW42" s="622"/>
      <c r="CX42" s="622"/>
      <c r="CY42" s="623"/>
      <c r="CZ42" s="626">
        <v>12.3</v>
      </c>
      <c r="DA42" s="627"/>
      <c r="DB42" s="627"/>
      <c r="DC42" s="722"/>
      <c r="DD42" s="630">
        <v>1061782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163456</v>
      </c>
      <c r="CS43" s="657"/>
      <c r="CT43" s="657"/>
      <c r="CU43" s="657"/>
      <c r="CV43" s="657"/>
      <c r="CW43" s="657"/>
      <c r="CX43" s="657"/>
      <c r="CY43" s="658"/>
      <c r="CZ43" s="626">
        <v>0.4</v>
      </c>
      <c r="DA43" s="655"/>
      <c r="DB43" s="655"/>
      <c r="DC43" s="659"/>
      <c r="DD43" s="630">
        <v>113588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345</v>
      </c>
      <c r="CD44" s="733" t="s">
        <v>297</v>
      </c>
      <c r="CE44" s="734"/>
      <c r="CF44" s="618" t="s">
        <v>346</v>
      </c>
      <c r="CG44" s="619"/>
      <c r="CH44" s="619"/>
      <c r="CI44" s="619"/>
      <c r="CJ44" s="619"/>
      <c r="CK44" s="619"/>
      <c r="CL44" s="619"/>
      <c r="CM44" s="619"/>
      <c r="CN44" s="619"/>
      <c r="CO44" s="619"/>
      <c r="CP44" s="619"/>
      <c r="CQ44" s="620"/>
      <c r="CR44" s="621">
        <v>5040711</v>
      </c>
      <c r="CS44" s="622"/>
      <c r="CT44" s="622"/>
      <c r="CU44" s="622"/>
      <c r="CV44" s="622"/>
      <c r="CW44" s="622"/>
      <c r="CX44" s="622"/>
      <c r="CY44" s="623"/>
      <c r="CZ44" s="626">
        <v>11.8</v>
      </c>
      <c r="DA44" s="627"/>
      <c r="DB44" s="627"/>
      <c r="DC44" s="722"/>
      <c r="DD44" s="630">
        <v>1016810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347</v>
      </c>
      <c r="CG45" s="619"/>
      <c r="CH45" s="619"/>
      <c r="CI45" s="619"/>
      <c r="CJ45" s="619"/>
      <c r="CK45" s="619"/>
      <c r="CL45" s="619"/>
      <c r="CM45" s="619"/>
      <c r="CN45" s="619"/>
      <c r="CO45" s="619"/>
      <c r="CP45" s="619"/>
      <c r="CQ45" s="620"/>
      <c r="CR45" s="621">
        <v>2092708</v>
      </c>
      <c r="CS45" s="657"/>
      <c r="CT45" s="657"/>
      <c r="CU45" s="657"/>
      <c r="CV45" s="657"/>
      <c r="CW45" s="657"/>
      <c r="CX45" s="657"/>
      <c r="CY45" s="658"/>
      <c r="CZ45" s="626">
        <v>4.9000000000000004</v>
      </c>
      <c r="DA45" s="655"/>
      <c r="DB45" s="655"/>
      <c r="DC45" s="659"/>
      <c r="DD45" s="630">
        <v>46642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348</v>
      </c>
      <c r="CG46" s="619"/>
      <c r="CH46" s="619"/>
      <c r="CI46" s="619"/>
      <c r="CJ46" s="619"/>
      <c r="CK46" s="619"/>
      <c r="CL46" s="619"/>
      <c r="CM46" s="619"/>
      <c r="CN46" s="619"/>
      <c r="CO46" s="619"/>
      <c r="CP46" s="619"/>
      <c r="CQ46" s="620"/>
      <c r="CR46" s="621">
        <v>2718039</v>
      </c>
      <c r="CS46" s="622"/>
      <c r="CT46" s="622"/>
      <c r="CU46" s="622"/>
      <c r="CV46" s="622"/>
      <c r="CW46" s="622"/>
      <c r="CX46" s="622"/>
      <c r="CY46" s="623"/>
      <c r="CZ46" s="626">
        <v>6.4</v>
      </c>
      <c r="DA46" s="627"/>
      <c r="DB46" s="627"/>
      <c r="DC46" s="722"/>
      <c r="DD46" s="630">
        <v>875608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349</v>
      </c>
      <c r="CG47" s="619"/>
      <c r="CH47" s="619"/>
      <c r="CI47" s="619"/>
      <c r="CJ47" s="619"/>
      <c r="CK47" s="619"/>
      <c r="CL47" s="619"/>
      <c r="CM47" s="619"/>
      <c r="CN47" s="619"/>
      <c r="CO47" s="619"/>
      <c r="CP47" s="619"/>
      <c r="CQ47" s="620"/>
      <c r="CR47" s="621">
        <v>191172</v>
      </c>
      <c r="CS47" s="657"/>
      <c r="CT47" s="657"/>
      <c r="CU47" s="657"/>
      <c r="CV47" s="657"/>
      <c r="CW47" s="657"/>
      <c r="CX47" s="657"/>
      <c r="CY47" s="658"/>
      <c r="CZ47" s="626">
        <v>0.4</v>
      </c>
      <c r="DA47" s="655"/>
      <c r="DB47" s="655"/>
      <c r="DC47" s="659"/>
      <c r="DD47" s="630">
        <v>44972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350</v>
      </c>
      <c r="CG48" s="619"/>
      <c r="CH48" s="619"/>
      <c r="CI48" s="619"/>
      <c r="CJ48" s="619"/>
      <c r="CK48" s="619"/>
      <c r="CL48" s="619"/>
      <c r="CM48" s="619"/>
      <c r="CN48" s="619"/>
      <c r="CO48" s="619"/>
      <c r="CP48" s="619"/>
      <c r="CQ48" s="620"/>
      <c r="CR48" s="621" t="s">
        <v>230</v>
      </c>
      <c r="CS48" s="622"/>
      <c r="CT48" s="622"/>
      <c r="CU48" s="622"/>
      <c r="CV48" s="622"/>
      <c r="CW48" s="622"/>
      <c r="CX48" s="622"/>
      <c r="CY48" s="623"/>
      <c r="CZ48" s="626" t="s">
        <v>224</v>
      </c>
      <c r="DA48" s="627"/>
      <c r="DB48" s="627"/>
      <c r="DC48" s="722"/>
      <c r="DD48" s="630" t="s">
        <v>224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351</v>
      </c>
      <c r="CE49" s="667"/>
      <c r="CF49" s="667"/>
      <c r="CG49" s="667"/>
      <c r="CH49" s="667"/>
      <c r="CI49" s="667"/>
      <c r="CJ49" s="667"/>
      <c r="CK49" s="667"/>
      <c r="CL49" s="667"/>
      <c r="CM49" s="667"/>
      <c r="CN49" s="667"/>
      <c r="CO49" s="667"/>
      <c r="CP49" s="667"/>
      <c r="CQ49" s="668"/>
      <c r="CR49" s="701">
        <v>42610409</v>
      </c>
      <c r="CS49" s="691"/>
      <c r="CT49" s="691"/>
      <c r="CU49" s="691"/>
      <c r="CV49" s="691"/>
      <c r="CW49" s="691"/>
      <c r="CX49" s="691"/>
      <c r="CY49" s="723"/>
      <c r="CZ49" s="706">
        <v>100</v>
      </c>
      <c r="DA49" s="724"/>
      <c r="DB49" s="724"/>
      <c r="DC49" s="725"/>
      <c r="DD49" s="726">
        <v>26963290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EO1v9pf/769KJDWTUK7yDSR3zmBXyyu9lO1Q9X9J8nZ6594DH6BK6W/ni/ZJZsWNawZaGxu2/nFJ5me7rDVSJg==" saltValue="FAwNw7260UzOxFebw7oj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374</v>
      </c>
      <c r="C7" s="754"/>
      <c r="D7" s="754"/>
      <c r="E7" s="754"/>
      <c r="F7" s="754"/>
      <c r="G7" s="754"/>
      <c r="H7" s="754"/>
      <c r="I7" s="754"/>
      <c r="J7" s="754"/>
      <c r="K7" s="754"/>
      <c r="L7" s="754"/>
      <c r="M7" s="754"/>
      <c r="N7" s="754"/>
      <c r="O7" s="754"/>
      <c r="P7" s="755"/>
      <c r="Q7" s="756">
        <v>44668</v>
      </c>
      <c r="R7" s="757"/>
      <c r="S7" s="757"/>
      <c r="T7" s="757"/>
      <c r="U7" s="757"/>
      <c r="V7" s="757">
        <v>43257</v>
      </c>
      <c r="W7" s="757"/>
      <c r="X7" s="757"/>
      <c r="Y7" s="757"/>
      <c r="Z7" s="757"/>
      <c r="AA7" s="757">
        <v>1411</v>
      </c>
      <c r="AB7" s="757"/>
      <c r="AC7" s="757"/>
      <c r="AD7" s="757"/>
      <c r="AE7" s="758"/>
      <c r="AF7" s="759">
        <v>1023</v>
      </c>
      <c r="AG7" s="760"/>
      <c r="AH7" s="760"/>
      <c r="AI7" s="760"/>
      <c r="AJ7" s="761"/>
      <c r="AK7" s="796">
        <v>119</v>
      </c>
      <c r="AL7" s="797"/>
      <c r="AM7" s="797"/>
      <c r="AN7" s="797"/>
      <c r="AO7" s="797"/>
      <c r="AP7" s="797">
        <v>32533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596</v>
      </c>
      <c r="BT7" s="801"/>
      <c r="BU7" s="801"/>
      <c r="BV7" s="801"/>
      <c r="BW7" s="801"/>
      <c r="BX7" s="801"/>
      <c r="BY7" s="801"/>
      <c r="BZ7" s="801"/>
      <c r="CA7" s="801"/>
      <c r="CB7" s="801"/>
      <c r="CC7" s="801"/>
      <c r="CD7" s="801"/>
      <c r="CE7" s="801"/>
      <c r="CF7" s="801"/>
      <c r="CG7" s="802"/>
      <c r="CH7" s="793">
        <v>44</v>
      </c>
      <c r="CI7" s="794"/>
      <c r="CJ7" s="794"/>
      <c r="CK7" s="794"/>
      <c r="CL7" s="795"/>
      <c r="CM7" s="793">
        <v>207</v>
      </c>
      <c r="CN7" s="794"/>
      <c r="CO7" s="794"/>
      <c r="CP7" s="794"/>
      <c r="CQ7" s="795"/>
      <c r="CR7" s="793">
        <v>60</v>
      </c>
      <c r="CS7" s="794"/>
      <c r="CT7" s="794"/>
      <c r="CU7" s="794"/>
      <c r="CV7" s="795"/>
      <c r="CW7" s="793" t="s">
        <v>588</v>
      </c>
      <c r="CX7" s="794"/>
      <c r="CY7" s="794"/>
      <c r="CZ7" s="794"/>
      <c r="DA7" s="795"/>
      <c r="DB7" s="793" t="s">
        <v>588</v>
      </c>
      <c r="DC7" s="794"/>
      <c r="DD7" s="794"/>
      <c r="DE7" s="794"/>
      <c r="DF7" s="795"/>
      <c r="DG7" s="793" t="s">
        <v>588</v>
      </c>
      <c r="DH7" s="794"/>
      <c r="DI7" s="794"/>
      <c r="DJ7" s="794"/>
      <c r="DK7" s="795"/>
      <c r="DL7" s="793" t="s">
        <v>588</v>
      </c>
      <c r="DM7" s="794"/>
      <c r="DN7" s="794"/>
      <c r="DO7" s="794"/>
      <c r="DP7" s="795"/>
      <c r="DQ7" s="793" t="s">
        <v>588</v>
      </c>
      <c r="DR7" s="794"/>
      <c r="DS7" s="794"/>
      <c r="DT7" s="794"/>
      <c r="DU7" s="795"/>
      <c r="DV7" s="774"/>
      <c r="DW7" s="775"/>
      <c r="DX7" s="775"/>
      <c r="DY7" s="775"/>
      <c r="DZ7" s="776"/>
      <c r="EA7" s="234"/>
    </row>
    <row r="8" spans="1:131" s="235" customFormat="1" ht="26.25" customHeight="1" x14ac:dyDescent="0.15">
      <c r="A8" s="241">
        <v>2</v>
      </c>
      <c r="B8" s="777" t="s">
        <v>375</v>
      </c>
      <c r="C8" s="778"/>
      <c r="D8" s="778"/>
      <c r="E8" s="778"/>
      <c r="F8" s="778"/>
      <c r="G8" s="778"/>
      <c r="H8" s="778"/>
      <c r="I8" s="778"/>
      <c r="J8" s="778"/>
      <c r="K8" s="778"/>
      <c r="L8" s="778"/>
      <c r="M8" s="778"/>
      <c r="N8" s="778"/>
      <c r="O8" s="778"/>
      <c r="P8" s="779"/>
      <c r="Q8" s="780">
        <v>149</v>
      </c>
      <c r="R8" s="781"/>
      <c r="S8" s="781"/>
      <c r="T8" s="781"/>
      <c r="U8" s="781"/>
      <c r="V8" s="781">
        <v>132</v>
      </c>
      <c r="W8" s="781"/>
      <c r="X8" s="781"/>
      <c r="Y8" s="781"/>
      <c r="Z8" s="781"/>
      <c r="AA8" s="781">
        <v>17</v>
      </c>
      <c r="AB8" s="781"/>
      <c r="AC8" s="781"/>
      <c r="AD8" s="781"/>
      <c r="AE8" s="782"/>
      <c r="AF8" s="783">
        <v>1</v>
      </c>
      <c r="AG8" s="784"/>
      <c r="AH8" s="784"/>
      <c r="AI8" s="784"/>
      <c r="AJ8" s="785"/>
      <c r="AK8" s="786" t="s">
        <v>588</v>
      </c>
      <c r="AL8" s="787"/>
      <c r="AM8" s="787"/>
      <c r="AN8" s="787"/>
      <c r="AO8" s="787"/>
      <c r="AP8" s="787" t="s">
        <v>588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598</v>
      </c>
      <c r="BS8" s="790" t="s">
        <v>597</v>
      </c>
      <c r="BT8" s="791"/>
      <c r="BU8" s="791"/>
      <c r="BV8" s="791"/>
      <c r="BW8" s="791"/>
      <c r="BX8" s="791"/>
      <c r="BY8" s="791"/>
      <c r="BZ8" s="791"/>
      <c r="CA8" s="791"/>
      <c r="CB8" s="791"/>
      <c r="CC8" s="791"/>
      <c r="CD8" s="791"/>
      <c r="CE8" s="791"/>
      <c r="CF8" s="791"/>
      <c r="CG8" s="792"/>
      <c r="CH8" s="803">
        <v>81</v>
      </c>
      <c r="CI8" s="804"/>
      <c r="CJ8" s="804"/>
      <c r="CK8" s="804"/>
      <c r="CL8" s="805"/>
      <c r="CM8" s="803">
        <v>17647</v>
      </c>
      <c r="CN8" s="804"/>
      <c r="CO8" s="804"/>
      <c r="CP8" s="804"/>
      <c r="CQ8" s="805"/>
      <c r="CR8" s="803">
        <v>10</v>
      </c>
      <c r="CS8" s="804"/>
      <c r="CT8" s="804"/>
      <c r="CU8" s="804"/>
      <c r="CV8" s="805"/>
      <c r="CW8" s="803" t="s">
        <v>588</v>
      </c>
      <c r="CX8" s="804"/>
      <c r="CY8" s="804"/>
      <c r="CZ8" s="804"/>
      <c r="DA8" s="805"/>
      <c r="DB8" s="803" t="s">
        <v>588</v>
      </c>
      <c r="DC8" s="804"/>
      <c r="DD8" s="804"/>
      <c r="DE8" s="804"/>
      <c r="DF8" s="805"/>
      <c r="DG8" s="803" t="s">
        <v>588</v>
      </c>
      <c r="DH8" s="804"/>
      <c r="DI8" s="804"/>
      <c r="DJ8" s="804"/>
      <c r="DK8" s="805"/>
      <c r="DL8" s="803">
        <v>4</v>
      </c>
      <c r="DM8" s="804"/>
      <c r="DN8" s="804"/>
      <c r="DO8" s="804"/>
      <c r="DP8" s="805"/>
      <c r="DQ8" s="803" t="s">
        <v>588</v>
      </c>
      <c r="DR8" s="804"/>
      <c r="DS8" s="804"/>
      <c r="DT8" s="804"/>
      <c r="DU8" s="805"/>
      <c r="DV8" s="806"/>
      <c r="DW8" s="807"/>
      <c r="DX8" s="807"/>
      <c r="DY8" s="807"/>
      <c r="DZ8" s="808"/>
      <c r="EA8" s="234"/>
    </row>
    <row r="9" spans="1:131" s="235" customFormat="1" ht="26.25" customHeight="1" x14ac:dyDescent="0.15">
      <c r="A9" s="241">
        <v>3</v>
      </c>
      <c r="B9" s="777" t="s">
        <v>376</v>
      </c>
      <c r="C9" s="778"/>
      <c r="D9" s="778"/>
      <c r="E9" s="778"/>
      <c r="F9" s="778"/>
      <c r="G9" s="778"/>
      <c r="H9" s="778"/>
      <c r="I9" s="778"/>
      <c r="J9" s="778"/>
      <c r="K9" s="778"/>
      <c r="L9" s="778"/>
      <c r="M9" s="778"/>
      <c r="N9" s="778"/>
      <c r="O9" s="778"/>
      <c r="P9" s="779"/>
      <c r="Q9" s="780">
        <v>32</v>
      </c>
      <c r="R9" s="781"/>
      <c r="S9" s="781"/>
      <c r="T9" s="781"/>
      <c r="U9" s="781"/>
      <c r="V9" s="781">
        <v>266</v>
      </c>
      <c r="W9" s="781"/>
      <c r="X9" s="781"/>
      <c r="Y9" s="781"/>
      <c r="Z9" s="781"/>
      <c r="AA9" s="781">
        <v>-234</v>
      </c>
      <c r="AB9" s="781"/>
      <c r="AC9" s="781"/>
      <c r="AD9" s="781"/>
      <c r="AE9" s="782"/>
      <c r="AF9" s="783">
        <v>-234</v>
      </c>
      <c r="AG9" s="784"/>
      <c r="AH9" s="784"/>
      <c r="AI9" s="784"/>
      <c r="AJ9" s="785"/>
      <c r="AK9" s="786" t="s">
        <v>588</v>
      </c>
      <c r="AL9" s="787"/>
      <c r="AM9" s="787"/>
      <c r="AN9" s="787"/>
      <c r="AO9" s="787"/>
      <c r="AP9" s="787">
        <v>10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v>44439</v>
      </c>
      <c r="R23" s="816"/>
      <c r="S23" s="816"/>
      <c r="T23" s="816"/>
      <c r="U23" s="816"/>
      <c r="V23" s="816">
        <v>43245</v>
      </c>
      <c r="W23" s="816"/>
      <c r="X23" s="816"/>
      <c r="Y23" s="816"/>
      <c r="Z23" s="816"/>
      <c r="AA23" s="816">
        <v>1194</v>
      </c>
      <c r="AB23" s="816"/>
      <c r="AC23" s="816"/>
      <c r="AD23" s="816"/>
      <c r="AE23" s="817"/>
      <c r="AF23" s="818">
        <v>790</v>
      </c>
      <c r="AG23" s="816"/>
      <c r="AH23" s="816"/>
      <c r="AI23" s="816"/>
      <c r="AJ23" s="819"/>
      <c r="AK23" s="820"/>
      <c r="AL23" s="821"/>
      <c r="AM23" s="821"/>
      <c r="AN23" s="821"/>
      <c r="AO23" s="821"/>
      <c r="AP23" s="816">
        <v>32543</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357</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12691</v>
      </c>
      <c r="R28" s="845"/>
      <c r="S28" s="845"/>
      <c r="T28" s="845"/>
      <c r="U28" s="845"/>
      <c r="V28" s="845">
        <v>12082</v>
      </c>
      <c r="W28" s="845"/>
      <c r="X28" s="845"/>
      <c r="Y28" s="845"/>
      <c r="Z28" s="845"/>
      <c r="AA28" s="845">
        <v>609</v>
      </c>
      <c r="AB28" s="845"/>
      <c r="AC28" s="845"/>
      <c r="AD28" s="845"/>
      <c r="AE28" s="846"/>
      <c r="AF28" s="847">
        <v>609</v>
      </c>
      <c r="AG28" s="845"/>
      <c r="AH28" s="845"/>
      <c r="AI28" s="845"/>
      <c r="AJ28" s="848"/>
      <c r="AK28" s="849">
        <v>1002</v>
      </c>
      <c r="AL28" s="840"/>
      <c r="AM28" s="840"/>
      <c r="AN28" s="840"/>
      <c r="AO28" s="840"/>
      <c r="AP28" s="840" t="s">
        <v>588</v>
      </c>
      <c r="AQ28" s="840"/>
      <c r="AR28" s="840"/>
      <c r="AS28" s="840"/>
      <c r="AT28" s="840"/>
      <c r="AU28" s="840" t="s">
        <v>588</v>
      </c>
      <c r="AV28" s="840"/>
      <c r="AW28" s="840"/>
      <c r="AX28" s="840"/>
      <c r="AY28" s="840"/>
      <c r="AZ28" s="841" t="s">
        <v>588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196</v>
      </c>
      <c r="R29" s="781"/>
      <c r="S29" s="781"/>
      <c r="T29" s="781"/>
      <c r="U29" s="781"/>
      <c r="V29" s="781">
        <v>196</v>
      </c>
      <c r="W29" s="781"/>
      <c r="X29" s="781"/>
      <c r="Y29" s="781"/>
      <c r="Z29" s="781"/>
      <c r="AA29" s="781" t="s">
        <v>588</v>
      </c>
      <c r="AB29" s="781"/>
      <c r="AC29" s="781"/>
      <c r="AD29" s="781"/>
      <c r="AE29" s="782"/>
      <c r="AF29" s="783" t="s">
        <v>224</v>
      </c>
      <c r="AG29" s="784"/>
      <c r="AH29" s="784"/>
      <c r="AI29" s="784"/>
      <c r="AJ29" s="785"/>
      <c r="AK29" s="852">
        <v>90</v>
      </c>
      <c r="AL29" s="853"/>
      <c r="AM29" s="853"/>
      <c r="AN29" s="853"/>
      <c r="AO29" s="853"/>
      <c r="AP29" s="853">
        <v>13</v>
      </c>
      <c r="AQ29" s="853"/>
      <c r="AR29" s="853"/>
      <c r="AS29" s="853"/>
      <c r="AT29" s="853"/>
      <c r="AU29" s="853">
        <v>5</v>
      </c>
      <c r="AV29" s="853"/>
      <c r="AW29" s="853"/>
      <c r="AX29" s="853"/>
      <c r="AY29" s="853"/>
      <c r="AZ29" s="854" t="s">
        <v>588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2116</v>
      </c>
      <c r="R30" s="781"/>
      <c r="S30" s="781"/>
      <c r="T30" s="781"/>
      <c r="U30" s="781"/>
      <c r="V30" s="781">
        <v>2079</v>
      </c>
      <c r="W30" s="781"/>
      <c r="X30" s="781"/>
      <c r="Y30" s="781"/>
      <c r="Z30" s="781"/>
      <c r="AA30" s="781">
        <v>38</v>
      </c>
      <c r="AB30" s="781"/>
      <c r="AC30" s="781"/>
      <c r="AD30" s="781"/>
      <c r="AE30" s="782"/>
      <c r="AF30" s="783">
        <v>38</v>
      </c>
      <c r="AG30" s="784"/>
      <c r="AH30" s="784"/>
      <c r="AI30" s="784"/>
      <c r="AJ30" s="785"/>
      <c r="AK30" s="852">
        <v>342</v>
      </c>
      <c r="AL30" s="853"/>
      <c r="AM30" s="853"/>
      <c r="AN30" s="853"/>
      <c r="AO30" s="853"/>
      <c r="AP30" s="853" t="s">
        <v>588</v>
      </c>
      <c r="AQ30" s="853"/>
      <c r="AR30" s="853"/>
      <c r="AS30" s="853"/>
      <c r="AT30" s="853"/>
      <c r="AU30" s="853" t="s">
        <v>588</v>
      </c>
      <c r="AV30" s="853"/>
      <c r="AW30" s="853"/>
      <c r="AX30" s="853"/>
      <c r="AY30" s="853"/>
      <c r="AZ30" s="854" t="s">
        <v>588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9872</v>
      </c>
      <c r="R31" s="781"/>
      <c r="S31" s="781"/>
      <c r="T31" s="781"/>
      <c r="U31" s="781"/>
      <c r="V31" s="781">
        <v>9739</v>
      </c>
      <c r="W31" s="781"/>
      <c r="X31" s="781"/>
      <c r="Y31" s="781"/>
      <c r="Z31" s="781"/>
      <c r="AA31" s="781">
        <v>133</v>
      </c>
      <c r="AB31" s="781"/>
      <c r="AC31" s="781"/>
      <c r="AD31" s="781"/>
      <c r="AE31" s="782"/>
      <c r="AF31" s="783">
        <v>133</v>
      </c>
      <c r="AG31" s="784"/>
      <c r="AH31" s="784"/>
      <c r="AI31" s="784"/>
      <c r="AJ31" s="785"/>
      <c r="AK31" s="852">
        <v>1391</v>
      </c>
      <c r="AL31" s="853"/>
      <c r="AM31" s="853"/>
      <c r="AN31" s="853"/>
      <c r="AO31" s="853"/>
      <c r="AP31" s="853" t="s">
        <v>588</v>
      </c>
      <c r="AQ31" s="853"/>
      <c r="AR31" s="853"/>
      <c r="AS31" s="853"/>
      <c r="AT31" s="853"/>
      <c r="AU31" s="853" t="s">
        <v>588</v>
      </c>
      <c r="AV31" s="853"/>
      <c r="AW31" s="853"/>
      <c r="AX31" s="853"/>
      <c r="AY31" s="853"/>
      <c r="AZ31" s="854" t="s">
        <v>588</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37</v>
      </c>
      <c r="R32" s="781"/>
      <c r="S32" s="781"/>
      <c r="T32" s="781"/>
      <c r="U32" s="781"/>
      <c r="V32" s="781">
        <v>32</v>
      </c>
      <c r="W32" s="781"/>
      <c r="X32" s="781"/>
      <c r="Y32" s="781"/>
      <c r="Z32" s="781"/>
      <c r="AA32" s="781">
        <v>4</v>
      </c>
      <c r="AB32" s="781"/>
      <c r="AC32" s="781"/>
      <c r="AD32" s="781"/>
      <c r="AE32" s="782"/>
      <c r="AF32" s="783">
        <v>4</v>
      </c>
      <c r="AG32" s="784"/>
      <c r="AH32" s="784"/>
      <c r="AI32" s="784"/>
      <c r="AJ32" s="785"/>
      <c r="AK32" s="852" t="s">
        <v>588</v>
      </c>
      <c r="AL32" s="853"/>
      <c r="AM32" s="853"/>
      <c r="AN32" s="853"/>
      <c r="AO32" s="853"/>
      <c r="AP32" s="853" t="s">
        <v>588</v>
      </c>
      <c r="AQ32" s="853"/>
      <c r="AR32" s="853"/>
      <c r="AS32" s="853"/>
      <c r="AT32" s="853"/>
      <c r="AU32" s="853" t="s">
        <v>588</v>
      </c>
      <c r="AV32" s="853"/>
      <c r="AW32" s="853"/>
      <c r="AX32" s="853"/>
      <c r="AY32" s="853"/>
      <c r="AZ32" s="854" t="s">
        <v>588</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396</v>
      </c>
      <c r="C33" s="778"/>
      <c r="D33" s="778"/>
      <c r="E33" s="778"/>
      <c r="F33" s="778"/>
      <c r="G33" s="778"/>
      <c r="H33" s="778"/>
      <c r="I33" s="778"/>
      <c r="J33" s="778"/>
      <c r="K33" s="778"/>
      <c r="L33" s="778"/>
      <c r="M33" s="778"/>
      <c r="N33" s="778"/>
      <c r="O33" s="778"/>
      <c r="P33" s="779"/>
      <c r="Q33" s="780">
        <v>2606</v>
      </c>
      <c r="R33" s="781"/>
      <c r="S33" s="781"/>
      <c r="T33" s="781"/>
      <c r="U33" s="781"/>
      <c r="V33" s="781">
        <v>2158</v>
      </c>
      <c r="W33" s="781"/>
      <c r="X33" s="781"/>
      <c r="Y33" s="781"/>
      <c r="Z33" s="781"/>
      <c r="AA33" s="781">
        <v>448</v>
      </c>
      <c r="AB33" s="781"/>
      <c r="AC33" s="781"/>
      <c r="AD33" s="781"/>
      <c r="AE33" s="782"/>
      <c r="AF33" s="783">
        <v>2389</v>
      </c>
      <c r="AG33" s="784"/>
      <c r="AH33" s="784"/>
      <c r="AI33" s="784"/>
      <c r="AJ33" s="785"/>
      <c r="AK33" s="852">
        <v>73</v>
      </c>
      <c r="AL33" s="853"/>
      <c r="AM33" s="853"/>
      <c r="AN33" s="853"/>
      <c r="AO33" s="853"/>
      <c r="AP33" s="853">
        <v>5161</v>
      </c>
      <c r="AQ33" s="853"/>
      <c r="AR33" s="853"/>
      <c r="AS33" s="853"/>
      <c r="AT33" s="853"/>
      <c r="AU33" s="853">
        <v>382</v>
      </c>
      <c r="AV33" s="853"/>
      <c r="AW33" s="853"/>
      <c r="AX33" s="853"/>
      <c r="AY33" s="853"/>
      <c r="AZ33" s="854" t="s">
        <v>588</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398</v>
      </c>
      <c r="C34" s="778"/>
      <c r="D34" s="778"/>
      <c r="E34" s="778"/>
      <c r="F34" s="778"/>
      <c r="G34" s="778"/>
      <c r="H34" s="778"/>
      <c r="I34" s="778"/>
      <c r="J34" s="778"/>
      <c r="K34" s="778"/>
      <c r="L34" s="778"/>
      <c r="M34" s="778"/>
      <c r="N34" s="778"/>
      <c r="O34" s="778"/>
      <c r="P34" s="779"/>
      <c r="Q34" s="780">
        <v>15051</v>
      </c>
      <c r="R34" s="781"/>
      <c r="S34" s="781"/>
      <c r="T34" s="781"/>
      <c r="U34" s="781"/>
      <c r="V34" s="781">
        <v>15844</v>
      </c>
      <c r="W34" s="781"/>
      <c r="X34" s="781"/>
      <c r="Y34" s="781"/>
      <c r="Z34" s="781"/>
      <c r="AA34" s="781">
        <v>-794</v>
      </c>
      <c r="AB34" s="781"/>
      <c r="AC34" s="781"/>
      <c r="AD34" s="781"/>
      <c r="AE34" s="782"/>
      <c r="AF34" s="783">
        <v>8435</v>
      </c>
      <c r="AG34" s="784"/>
      <c r="AH34" s="784"/>
      <c r="AI34" s="784"/>
      <c r="AJ34" s="785"/>
      <c r="AK34" s="852">
        <v>1180</v>
      </c>
      <c r="AL34" s="853"/>
      <c r="AM34" s="853"/>
      <c r="AN34" s="853"/>
      <c r="AO34" s="853"/>
      <c r="AP34" s="853">
        <v>12871</v>
      </c>
      <c r="AQ34" s="853"/>
      <c r="AR34" s="853"/>
      <c r="AS34" s="853"/>
      <c r="AT34" s="853"/>
      <c r="AU34" s="853">
        <v>5148</v>
      </c>
      <c r="AV34" s="853"/>
      <c r="AW34" s="853"/>
      <c r="AX34" s="853"/>
      <c r="AY34" s="853"/>
      <c r="AZ34" s="854" t="s">
        <v>588</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400</v>
      </c>
      <c r="C35" s="778"/>
      <c r="D35" s="778"/>
      <c r="E35" s="778"/>
      <c r="F35" s="778"/>
      <c r="G35" s="778"/>
      <c r="H35" s="778"/>
      <c r="I35" s="778"/>
      <c r="J35" s="778"/>
      <c r="K35" s="778"/>
      <c r="L35" s="778"/>
      <c r="M35" s="778"/>
      <c r="N35" s="778"/>
      <c r="O35" s="778"/>
      <c r="P35" s="779"/>
      <c r="Q35" s="780">
        <v>628</v>
      </c>
      <c r="R35" s="781"/>
      <c r="S35" s="781"/>
      <c r="T35" s="781"/>
      <c r="U35" s="781"/>
      <c r="V35" s="781">
        <v>796</v>
      </c>
      <c r="W35" s="781"/>
      <c r="X35" s="781"/>
      <c r="Y35" s="781"/>
      <c r="Z35" s="781"/>
      <c r="AA35" s="781">
        <v>-167</v>
      </c>
      <c r="AB35" s="781"/>
      <c r="AC35" s="781"/>
      <c r="AD35" s="781"/>
      <c r="AE35" s="782"/>
      <c r="AF35" s="783">
        <v>-35</v>
      </c>
      <c r="AG35" s="784"/>
      <c r="AH35" s="784"/>
      <c r="AI35" s="784"/>
      <c r="AJ35" s="785"/>
      <c r="AK35" s="852">
        <v>1</v>
      </c>
      <c r="AL35" s="853"/>
      <c r="AM35" s="853"/>
      <c r="AN35" s="853"/>
      <c r="AO35" s="853"/>
      <c r="AP35" s="853">
        <v>471</v>
      </c>
      <c r="AQ35" s="853"/>
      <c r="AR35" s="853"/>
      <c r="AS35" s="853"/>
      <c r="AT35" s="853"/>
      <c r="AU35" s="853">
        <v>2</v>
      </c>
      <c r="AV35" s="853"/>
      <c r="AW35" s="853"/>
      <c r="AX35" s="853"/>
      <c r="AY35" s="853"/>
      <c r="AZ35" s="854">
        <v>5.6</v>
      </c>
      <c r="BA35" s="854"/>
      <c r="BB35" s="854"/>
      <c r="BC35" s="854"/>
      <c r="BD35" s="854"/>
      <c r="BE35" s="850" t="s">
        <v>401</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402</v>
      </c>
      <c r="C36" s="778"/>
      <c r="D36" s="778"/>
      <c r="E36" s="778"/>
      <c r="F36" s="778"/>
      <c r="G36" s="778"/>
      <c r="H36" s="778"/>
      <c r="I36" s="778"/>
      <c r="J36" s="778"/>
      <c r="K36" s="778"/>
      <c r="L36" s="778"/>
      <c r="M36" s="778"/>
      <c r="N36" s="778"/>
      <c r="O36" s="778"/>
      <c r="P36" s="779"/>
      <c r="Q36" s="780">
        <v>1681</v>
      </c>
      <c r="R36" s="781"/>
      <c r="S36" s="781"/>
      <c r="T36" s="781"/>
      <c r="U36" s="781"/>
      <c r="V36" s="781">
        <v>1670</v>
      </c>
      <c r="W36" s="781"/>
      <c r="X36" s="781"/>
      <c r="Y36" s="781"/>
      <c r="Z36" s="781"/>
      <c r="AA36" s="781">
        <v>1</v>
      </c>
      <c r="AB36" s="781"/>
      <c r="AC36" s="781"/>
      <c r="AD36" s="781"/>
      <c r="AE36" s="782"/>
      <c r="AF36" s="783" t="s">
        <v>403</v>
      </c>
      <c r="AG36" s="784"/>
      <c r="AH36" s="784"/>
      <c r="AI36" s="784"/>
      <c r="AJ36" s="785"/>
      <c r="AK36" s="852">
        <v>1202</v>
      </c>
      <c r="AL36" s="853"/>
      <c r="AM36" s="853"/>
      <c r="AN36" s="853"/>
      <c r="AO36" s="853"/>
      <c r="AP36" s="853">
        <v>8045</v>
      </c>
      <c r="AQ36" s="853"/>
      <c r="AR36" s="853"/>
      <c r="AS36" s="853"/>
      <c r="AT36" s="853"/>
      <c r="AU36" s="853">
        <v>7047</v>
      </c>
      <c r="AV36" s="853"/>
      <c r="AW36" s="853"/>
      <c r="AX36" s="853"/>
      <c r="AY36" s="853"/>
      <c r="AZ36" s="854" t="s">
        <v>588</v>
      </c>
      <c r="BA36" s="854"/>
      <c r="BB36" s="854"/>
      <c r="BC36" s="854"/>
      <c r="BD36" s="854"/>
      <c r="BE36" s="850" t="s">
        <v>404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405</v>
      </c>
      <c r="C37" s="778"/>
      <c r="D37" s="778"/>
      <c r="E37" s="778"/>
      <c r="F37" s="778"/>
      <c r="G37" s="778"/>
      <c r="H37" s="778"/>
      <c r="I37" s="778"/>
      <c r="J37" s="778"/>
      <c r="K37" s="778"/>
      <c r="L37" s="778"/>
      <c r="M37" s="778"/>
      <c r="N37" s="778"/>
      <c r="O37" s="778"/>
      <c r="P37" s="779"/>
      <c r="Q37" s="780">
        <v>66</v>
      </c>
      <c r="R37" s="781"/>
      <c r="S37" s="781"/>
      <c r="T37" s="781"/>
      <c r="U37" s="781"/>
      <c r="V37" s="781">
        <v>66</v>
      </c>
      <c r="W37" s="781"/>
      <c r="X37" s="781"/>
      <c r="Y37" s="781"/>
      <c r="Z37" s="781"/>
      <c r="AA37" s="781" t="s">
        <v>588</v>
      </c>
      <c r="AB37" s="781"/>
      <c r="AC37" s="781"/>
      <c r="AD37" s="781"/>
      <c r="AE37" s="782"/>
      <c r="AF37" s="783" t="s">
        <v>406</v>
      </c>
      <c r="AG37" s="784"/>
      <c r="AH37" s="784"/>
      <c r="AI37" s="784"/>
      <c r="AJ37" s="785"/>
      <c r="AK37" s="852">
        <v>52</v>
      </c>
      <c r="AL37" s="853"/>
      <c r="AM37" s="853"/>
      <c r="AN37" s="853"/>
      <c r="AO37" s="853"/>
      <c r="AP37" s="853">
        <v>379</v>
      </c>
      <c r="AQ37" s="853"/>
      <c r="AR37" s="853"/>
      <c r="AS37" s="853"/>
      <c r="AT37" s="853"/>
      <c r="AU37" s="853">
        <v>343</v>
      </c>
      <c r="AV37" s="853"/>
      <c r="AW37" s="853"/>
      <c r="AX37" s="853"/>
      <c r="AY37" s="853"/>
      <c r="AZ37" s="854" t="s">
        <v>588</v>
      </c>
      <c r="BA37" s="854"/>
      <c r="BB37" s="854"/>
      <c r="BC37" s="854"/>
      <c r="BD37" s="854"/>
      <c r="BE37" s="850" t="s">
        <v>407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11572</v>
      </c>
      <c r="AG63" s="864"/>
      <c r="AH63" s="864"/>
      <c r="AI63" s="864"/>
      <c r="AJ63" s="865"/>
      <c r="AK63" s="866"/>
      <c r="AL63" s="861"/>
      <c r="AM63" s="861"/>
      <c r="AN63" s="861"/>
      <c r="AO63" s="861"/>
      <c r="AP63" s="864">
        <v>26940</v>
      </c>
      <c r="AQ63" s="864"/>
      <c r="AR63" s="864"/>
      <c r="AS63" s="864"/>
      <c r="AT63" s="864"/>
      <c r="AU63" s="864">
        <v>12927</v>
      </c>
      <c r="AV63" s="864"/>
      <c r="AW63" s="864"/>
      <c r="AX63" s="864"/>
      <c r="AY63" s="864"/>
      <c r="AZ63" s="868"/>
      <c r="BA63" s="868"/>
      <c r="BB63" s="868"/>
      <c r="BC63" s="868"/>
      <c r="BD63" s="868"/>
      <c r="BE63" s="869"/>
      <c r="BF63" s="869"/>
      <c r="BG63" s="869"/>
      <c r="BH63" s="869"/>
      <c r="BI63" s="870"/>
      <c r="BJ63" s="871" t="s">
        <v>410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415</v>
      </c>
      <c r="AB66" s="740"/>
      <c r="AC66" s="740"/>
      <c r="AD66" s="740"/>
      <c r="AE66" s="741"/>
      <c r="AF66" s="874" t="s">
        <v>416</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3" t="s">
        <v>589</v>
      </c>
      <c r="C68" s="894"/>
      <c r="D68" s="894"/>
      <c r="E68" s="894"/>
      <c r="F68" s="894"/>
      <c r="G68" s="894"/>
      <c r="H68" s="894"/>
      <c r="I68" s="894"/>
      <c r="J68" s="894"/>
      <c r="K68" s="894"/>
      <c r="L68" s="894"/>
      <c r="M68" s="894"/>
      <c r="N68" s="894"/>
      <c r="O68" s="894"/>
      <c r="P68" s="895"/>
      <c r="Q68" s="896">
        <v>6249</v>
      </c>
      <c r="R68" s="889"/>
      <c r="S68" s="889"/>
      <c r="T68" s="889"/>
      <c r="U68" s="890"/>
      <c r="V68" s="888">
        <v>5787</v>
      </c>
      <c r="W68" s="889"/>
      <c r="X68" s="889"/>
      <c r="Y68" s="889"/>
      <c r="Z68" s="890"/>
      <c r="AA68" s="888">
        <v>462</v>
      </c>
      <c r="AB68" s="889"/>
      <c r="AC68" s="889"/>
      <c r="AD68" s="889"/>
      <c r="AE68" s="890"/>
      <c r="AF68" s="888">
        <v>425</v>
      </c>
      <c r="AG68" s="889"/>
      <c r="AH68" s="889"/>
      <c r="AI68" s="889"/>
      <c r="AJ68" s="890"/>
      <c r="AK68" s="888" t="s">
        <v>588</v>
      </c>
      <c r="AL68" s="889"/>
      <c r="AM68" s="889"/>
      <c r="AN68" s="889"/>
      <c r="AO68" s="890"/>
      <c r="AP68" s="888">
        <v>974</v>
      </c>
      <c r="AQ68" s="889"/>
      <c r="AR68" s="889"/>
      <c r="AS68" s="889"/>
      <c r="AT68" s="890"/>
      <c r="AU68" s="888">
        <v>621</v>
      </c>
      <c r="AV68" s="889"/>
      <c r="AW68" s="889"/>
      <c r="AX68" s="889"/>
      <c r="AY68" s="890"/>
      <c r="AZ68" s="891"/>
      <c r="BA68" s="891"/>
      <c r="BB68" s="891"/>
      <c r="BC68" s="891"/>
      <c r="BD68" s="892"/>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7" t="s">
        <v>590</v>
      </c>
      <c r="C69" s="898"/>
      <c r="D69" s="898"/>
      <c r="E69" s="898"/>
      <c r="F69" s="898"/>
      <c r="G69" s="898"/>
      <c r="H69" s="898"/>
      <c r="I69" s="898"/>
      <c r="J69" s="898"/>
      <c r="K69" s="898"/>
      <c r="L69" s="898"/>
      <c r="M69" s="898"/>
      <c r="N69" s="898"/>
      <c r="O69" s="898"/>
      <c r="P69" s="899"/>
      <c r="Q69" s="900">
        <v>3097</v>
      </c>
      <c r="R69" s="901"/>
      <c r="S69" s="901"/>
      <c r="T69" s="901"/>
      <c r="U69" s="852"/>
      <c r="V69" s="902">
        <v>2864</v>
      </c>
      <c r="W69" s="901"/>
      <c r="X69" s="901"/>
      <c r="Y69" s="901"/>
      <c r="Z69" s="852"/>
      <c r="AA69" s="902">
        <v>233</v>
      </c>
      <c r="AB69" s="901"/>
      <c r="AC69" s="901"/>
      <c r="AD69" s="901"/>
      <c r="AE69" s="852"/>
      <c r="AF69" s="902">
        <v>233</v>
      </c>
      <c r="AG69" s="901"/>
      <c r="AH69" s="901"/>
      <c r="AI69" s="901"/>
      <c r="AJ69" s="852"/>
      <c r="AK69" s="902" t="s">
        <v>588</v>
      </c>
      <c r="AL69" s="901"/>
      <c r="AM69" s="901"/>
      <c r="AN69" s="901"/>
      <c r="AO69" s="852"/>
      <c r="AP69" s="902">
        <v>482</v>
      </c>
      <c r="AQ69" s="901"/>
      <c r="AR69" s="901"/>
      <c r="AS69" s="901"/>
      <c r="AT69" s="852"/>
      <c r="AU69" s="902">
        <v>47</v>
      </c>
      <c r="AV69" s="901"/>
      <c r="AW69" s="901"/>
      <c r="AX69" s="901"/>
      <c r="AY69" s="852"/>
      <c r="AZ69" s="903"/>
      <c r="BA69" s="903"/>
      <c r="BB69" s="903"/>
      <c r="BC69" s="903"/>
      <c r="BD69" s="904"/>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7" t="s">
        <v>591</v>
      </c>
      <c r="C70" s="898"/>
      <c r="D70" s="898"/>
      <c r="E70" s="898"/>
      <c r="F70" s="898"/>
      <c r="G70" s="898"/>
      <c r="H70" s="898"/>
      <c r="I70" s="898"/>
      <c r="J70" s="898"/>
      <c r="K70" s="898"/>
      <c r="L70" s="898"/>
      <c r="M70" s="898"/>
      <c r="N70" s="898"/>
      <c r="O70" s="898"/>
      <c r="P70" s="899"/>
      <c r="Q70" s="900">
        <v>921</v>
      </c>
      <c r="R70" s="901"/>
      <c r="S70" s="901"/>
      <c r="T70" s="901"/>
      <c r="U70" s="852"/>
      <c r="V70" s="902">
        <v>794</v>
      </c>
      <c r="W70" s="901"/>
      <c r="X70" s="901"/>
      <c r="Y70" s="901"/>
      <c r="Z70" s="852"/>
      <c r="AA70" s="902">
        <v>127</v>
      </c>
      <c r="AB70" s="901"/>
      <c r="AC70" s="901"/>
      <c r="AD70" s="901"/>
      <c r="AE70" s="852"/>
      <c r="AF70" s="902">
        <v>1093</v>
      </c>
      <c r="AG70" s="901"/>
      <c r="AH70" s="901"/>
      <c r="AI70" s="901"/>
      <c r="AJ70" s="852"/>
      <c r="AK70" s="902">
        <v>9</v>
      </c>
      <c r="AL70" s="901"/>
      <c r="AM70" s="901"/>
      <c r="AN70" s="901"/>
      <c r="AO70" s="852"/>
      <c r="AP70" s="902">
        <v>11</v>
      </c>
      <c r="AQ70" s="901"/>
      <c r="AR70" s="901"/>
      <c r="AS70" s="901"/>
      <c r="AT70" s="852"/>
      <c r="AU70" s="902">
        <v>3</v>
      </c>
      <c r="AV70" s="901"/>
      <c r="AW70" s="901"/>
      <c r="AX70" s="901"/>
      <c r="AY70" s="852"/>
      <c r="AZ70" s="903"/>
      <c r="BA70" s="903"/>
      <c r="BB70" s="903"/>
      <c r="BC70" s="903"/>
      <c r="BD70" s="904"/>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7" t="s">
        <v>592</v>
      </c>
      <c r="C71" s="898"/>
      <c r="D71" s="898"/>
      <c r="E71" s="898"/>
      <c r="F71" s="898"/>
      <c r="G71" s="898"/>
      <c r="H71" s="898"/>
      <c r="I71" s="898"/>
      <c r="J71" s="898"/>
      <c r="K71" s="898"/>
      <c r="L71" s="898"/>
      <c r="M71" s="898"/>
      <c r="N71" s="898"/>
      <c r="O71" s="898"/>
      <c r="P71" s="899"/>
      <c r="Q71" s="900">
        <v>183</v>
      </c>
      <c r="R71" s="901"/>
      <c r="S71" s="901"/>
      <c r="T71" s="901"/>
      <c r="U71" s="852"/>
      <c r="V71" s="902">
        <v>163</v>
      </c>
      <c r="W71" s="901"/>
      <c r="X71" s="901"/>
      <c r="Y71" s="901"/>
      <c r="Z71" s="852"/>
      <c r="AA71" s="902">
        <v>21</v>
      </c>
      <c r="AB71" s="901"/>
      <c r="AC71" s="901"/>
      <c r="AD71" s="901"/>
      <c r="AE71" s="852"/>
      <c r="AF71" s="902">
        <v>270</v>
      </c>
      <c r="AG71" s="901"/>
      <c r="AH71" s="901"/>
      <c r="AI71" s="901"/>
      <c r="AJ71" s="852"/>
      <c r="AK71" s="902" t="s">
        <v>588</v>
      </c>
      <c r="AL71" s="901"/>
      <c r="AM71" s="901"/>
      <c r="AN71" s="901"/>
      <c r="AO71" s="852"/>
      <c r="AP71" s="902" t="s">
        <v>588</v>
      </c>
      <c r="AQ71" s="901"/>
      <c r="AR71" s="901"/>
      <c r="AS71" s="901"/>
      <c r="AT71" s="852"/>
      <c r="AU71" s="902" t="s">
        <v>588</v>
      </c>
      <c r="AV71" s="901"/>
      <c r="AW71" s="901"/>
      <c r="AX71" s="901"/>
      <c r="AY71" s="852"/>
      <c r="AZ71" s="903"/>
      <c r="BA71" s="903"/>
      <c r="BB71" s="903"/>
      <c r="BC71" s="903"/>
      <c r="BD71" s="904"/>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7" t="s">
        <v>593</v>
      </c>
      <c r="C72" s="898"/>
      <c r="D72" s="898"/>
      <c r="E72" s="898"/>
      <c r="F72" s="898"/>
      <c r="G72" s="898"/>
      <c r="H72" s="898"/>
      <c r="I72" s="898"/>
      <c r="J72" s="898"/>
      <c r="K72" s="898"/>
      <c r="L72" s="898"/>
      <c r="M72" s="898"/>
      <c r="N72" s="898"/>
      <c r="O72" s="898"/>
      <c r="P72" s="899"/>
      <c r="Q72" s="900">
        <v>189</v>
      </c>
      <c r="R72" s="901"/>
      <c r="S72" s="901"/>
      <c r="T72" s="901"/>
      <c r="U72" s="852"/>
      <c r="V72" s="902">
        <v>182</v>
      </c>
      <c r="W72" s="901"/>
      <c r="X72" s="901"/>
      <c r="Y72" s="901"/>
      <c r="Z72" s="852"/>
      <c r="AA72" s="902">
        <v>6</v>
      </c>
      <c r="AB72" s="901"/>
      <c r="AC72" s="901"/>
      <c r="AD72" s="901"/>
      <c r="AE72" s="852"/>
      <c r="AF72" s="902">
        <v>6</v>
      </c>
      <c r="AG72" s="901"/>
      <c r="AH72" s="901"/>
      <c r="AI72" s="901"/>
      <c r="AJ72" s="852"/>
      <c r="AK72" s="902" t="s">
        <v>588</v>
      </c>
      <c r="AL72" s="901"/>
      <c r="AM72" s="901"/>
      <c r="AN72" s="901"/>
      <c r="AO72" s="852"/>
      <c r="AP72" s="902" t="s">
        <v>588</v>
      </c>
      <c r="AQ72" s="901"/>
      <c r="AR72" s="901"/>
      <c r="AS72" s="901"/>
      <c r="AT72" s="852"/>
      <c r="AU72" s="902" t="s">
        <v>588</v>
      </c>
      <c r="AV72" s="901"/>
      <c r="AW72" s="901"/>
      <c r="AX72" s="901"/>
      <c r="AY72" s="852"/>
      <c r="AZ72" s="903"/>
      <c r="BA72" s="903"/>
      <c r="BB72" s="903"/>
      <c r="BC72" s="903"/>
      <c r="BD72" s="904"/>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7" t="s">
        <v>594</v>
      </c>
      <c r="C73" s="898"/>
      <c r="D73" s="898"/>
      <c r="E73" s="898"/>
      <c r="F73" s="898"/>
      <c r="G73" s="898"/>
      <c r="H73" s="898"/>
      <c r="I73" s="898"/>
      <c r="J73" s="898"/>
      <c r="K73" s="898"/>
      <c r="L73" s="898"/>
      <c r="M73" s="898"/>
      <c r="N73" s="898"/>
      <c r="O73" s="898"/>
      <c r="P73" s="899"/>
      <c r="Q73" s="900">
        <v>213845</v>
      </c>
      <c r="R73" s="901"/>
      <c r="S73" s="901"/>
      <c r="T73" s="901"/>
      <c r="U73" s="852"/>
      <c r="V73" s="902">
        <v>205252</v>
      </c>
      <c r="W73" s="901"/>
      <c r="X73" s="901"/>
      <c r="Y73" s="901"/>
      <c r="Z73" s="852"/>
      <c r="AA73" s="902">
        <v>8593</v>
      </c>
      <c r="AB73" s="901"/>
      <c r="AC73" s="901"/>
      <c r="AD73" s="901"/>
      <c r="AE73" s="852"/>
      <c r="AF73" s="902">
        <v>8593</v>
      </c>
      <c r="AG73" s="901"/>
      <c r="AH73" s="901"/>
      <c r="AI73" s="901"/>
      <c r="AJ73" s="852"/>
      <c r="AK73" s="902" t="s">
        <v>588</v>
      </c>
      <c r="AL73" s="901"/>
      <c r="AM73" s="901"/>
      <c r="AN73" s="901"/>
      <c r="AO73" s="852"/>
      <c r="AP73" s="902" t="s">
        <v>588</v>
      </c>
      <c r="AQ73" s="901"/>
      <c r="AR73" s="901"/>
      <c r="AS73" s="901"/>
      <c r="AT73" s="852"/>
      <c r="AU73" s="902" t="s">
        <v>588</v>
      </c>
      <c r="AV73" s="901"/>
      <c r="AW73" s="901"/>
      <c r="AX73" s="901"/>
      <c r="AY73" s="852"/>
      <c r="AZ73" s="903"/>
      <c r="BA73" s="903"/>
      <c r="BB73" s="903"/>
      <c r="BC73" s="903"/>
      <c r="BD73" s="904"/>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7" t="s">
        <v>595</v>
      </c>
      <c r="C74" s="898"/>
      <c r="D74" s="898"/>
      <c r="E74" s="898"/>
      <c r="F74" s="898"/>
      <c r="G74" s="898"/>
      <c r="H74" s="898"/>
      <c r="I74" s="898"/>
      <c r="J74" s="898"/>
      <c r="K74" s="898"/>
      <c r="L74" s="898"/>
      <c r="M74" s="898"/>
      <c r="N74" s="898"/>
      <c r="O74" s="898"/>
      <c r="P74" s="899"/>
      <c r="Q74" s="900">
        <v>164</v>
      </c>
      <c r="R74" s="901"/>
      <c r="S74" s="901"/>
      <c r="T74" s="901"/>
      <c r="U74" s="852"/>
      <c r="V74" s="902">
        <v>104</v>
      </c>
      <c r="W74" s="901"/>
      <c r="X74" s="901"/>
      <c r="Y74" s="901"/>
      <c r="Z74" s="852"/>
      <c r="AA74" s="902">
        <v>60</v>
      </c>
      <c r="AB74" s="901"/>
      <c r="AC74" s="901"/>
      <c r="AD74" s="901"/>
      <c r="AE74" s="852"/>
      <c r="AF74" s="902">
        <v>60</v>
      </c>
      <c r="AG74" s="901"/>
      <c r="AH74" s="901"/>
      <c r="AI74" s="901"/>
      <c r="AJ74" s="852"/>
      <c r="AK74" s="902" t="s">
        <v>588</v>
      </c>
      <c r="AL74" s="901"/>
      <c r="AM74" s="901"/>
      <c r="AN74" s="901"/>
      <c r="AO74" s="852"/>
      <c r="AP74" s="902" t="s">
        <v>588</v>
      </c>
      <c r="AQ74" s="901"/>
      <c r="AR74" s="901"/>
      <c r="AS74" s="901"/>
      <c r="AT74" s="852"/>
      <c r="AU74" s="902" t="s">
        <v>588</v>
      </c>
      <c r="AV74" s="901"/>
      <c r="AW74" s="901"/>
      <c r="AX74" s="901"/>
      <c r="AY74" s="852"/>
      <c r="AZ74" s="903"/>
      <c r="BA74" s="903"/>
      <c r="BB74" s="903"/>
      <c r="BC74" s="903"/>
      <c r="BD74" s="904"/>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7"/>
      <c r="C75" s="898"/>
      <c r="D75" s="898"/>
      <c r="E75" s="898"/>
      <c r="F75" s="898"/>
      <c r="G75" s="898"/>
      <c r="H75" s="898"/>
      <c r="I75" s="898"/>
      <c r="J75" s="898"/>
      <c r="K75" s="898"/>
      <c r="L75" s="898"/>
      <c r="M75" s="898"/>
      <c r="N75" s="898"/>
      <c r="O75" s="898"/>
      <c r="P75" s="899"/>
      <c r="Q75" s="900"/>
      <c r="R75" s="901"/>
      <c r="S75" s="901"/>
      <c r="T75" s="901"/>
      <c r="U75" s="852"/>
      <c r="V75" s="902"/>
      <c r="W75" s="901"/>
      <c r="X75" s="901"/>
      <c r="Y75" s="901"/>
      <c r="Z75" s="852"/>
      <c r="AA75" s="902"/>
      <c r="AB75" s="901"/>
      <c r="AC75" s="901"/>
      <c r="AD75" s="901"/>
      <c r="AE75" s="852"/>
      <c r="AF75" s="902"/>
      <c r="AG75" s="901"/>
      <c r="AH75" s="901"/>
      <c r="AI75" s="901"/>
      <c r="AJ75" s="852"/>
      <c r="AK75" s="902"/>
      <c r="AL75" s="901"/>
      <c r="AM75" s="901"/>
      <c r="AN75" s="901"/>
      <c r="AO75" s="852"/>
      <c r="AP75" s="902"/>
      <c r="AQ75" s="901"/>
      <c r="AR75" s="901"/>
      <c r="AS75" s="901"/>
      <c r="AT75" s="852"/>
      <c r="AU75" s="902"/>
      <c r="AV75" s="901"/>
      <c r="AW75" s="901"/>
      <c r="AX75" s="901"/>
      <c r="AY75" s="852"/>
      <c r="AZ75" s="903"/>
      <c r="BA75" s="903"/>
      <c r="BB75" s="903"/>
      <c r="BC75" s="903"/>
      <c r="BD75" s="904"/>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7"/>
      <c r="C76" s="898"/>
      <c r="D76" s="898"/>
      <c r="E76" s="898"/>
      <c r="F76" s="898"/>
      <c r="G76" s="898"/>
      <c r="H76" s="898"/>
      <c r="I76" s="898"/>
      <c r="J76" s="898"/>
      <c r="K76" s="898"/>
      <c r="L76" s="898"/>
      <c r="M76" s="898"/>
      <c r="N76" s="898"/>
      <c r="O76" s="898"/>
      <c r="P76" s="899"/>
      <c r="Q76" s="900"/>
      <c r="R76" s="901"/>
      <c r="S76" s="901"/>
      <c r="T76" s="901"/>
      <c r="U76" s="852"/>
      <c r="V76" s="902"/>
      <c r="W76" s="901"/>
      <c r="X76" s="901"/>
      <c r="Y76" s="901"/>
      <c r="Z76" s="852"/>
      <c r="AA76" s="902"/>
      <c r="AB76" s="901"/>
      <c r="AC76" s="901"/>
      <c r="AD76" s="901"/>
      <c r="AE76" s="852"/>
      <c r="AF76" s="902"/>
      <c r="AG76" s="901"/>
      <c r="AH76" s="901"/>
      <c r="AI76" s="901"/>
      <c r="AJ76" s="852"/>
      <c r="AK76" s="902"/>
      <c r="AL76" s="901"/>
      <c r="AM76" s="901"/>
      <c r="AN76" s="901"/>
      <c r="AO76" s="852"/>
      <c r="AP76" s="902"/>
      <c r="AQ76" s="901"/>
      <c r="AR76" s="901"/>
      <c r="AS76" s="901"/>
      <c r="AT76" s="852"/>
      <c r="AU76" s="902"/>
      <c r="AV76" s="901"/>
      <c r="AW76" s="901"/>
      <c r="AX76" s="901"/>
      <c r="AY76" s="852"/>
      <c r="AZ76" s="903"/>
      <c r="BA76" s="903"/>
      <c r="BB76" s="903"/>
      <c r="BC76" s="903"/>
      <c r="BD76" s="904"/>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7"/>
      <c r="C77" s="898"/>
      <c r="D77" s="898"/>
      <c r="E77" s="898"/>
      <c r="F77" s="898"/>
      <c r="G77" s="898"/>
      <c r="H77" s="898"/>
      <c r="I77" s="898"/>
      <c r="J77" s="898"/>
      <c r="K77" s="898"/>
      <c r="L77" s="898"/>
      <c r="M77" s="898"/>
      <c r="N77" s="898"/>
      <c r="O77" s="898"/>
      <c r="P77" s="899"/>
      <c r="Q77" s="900"/>
      <c r="R77" s="901"/>
      <c r="S77" s="901"/>
      <c r="T77" s="901"/>
      <c r="U77" s="852"/>
      <c r="V77" s="902"/>
      <c r="W77" s="901"/>
      <c r="X77" s="901"/>
      <c r="Y77" s="901"/>
      <c r="Z77" s="852"/>
      <c r="AA77" s="902"/>
      <c r="AB77" s="901"/>
      <c r="AC77" s="901"/>
      <c r="AD77" s="901"/>
      <c r="AE77" s="852"/>
      <c r="AF77" s="902"/>
      <c r="AG77" s="901"/>
      <c r="AH77" s="901"/>
      <c r="AI77" s="901"/>
      <c r="AJ77" s="852"/>
      <c r="AK77" s="902"/>
      <c r="AL77" s="901"/>
      <c r="AM77" s="901"/>
      <c r="AN77" s="901"/>
      <c r="AO77" s="852"/>
      <c r="AP77" s="902"/>
      <c r="AQ77" s="901"/>
      <c r="AR77" s="901"/>
      <c r="AS77" s="901"/>
      <c r="AT77" s="852"/>
      <c r="AU77" s="902"/>
      <c r="AV77" s="901"/>
      <c r="AW77" s="901"/>
      <c r="AX77" s="901"/>
      <c r="AY77" s="852"/>
      <c r="AZ77" s="903"/>
      <c r="BA77" s="903"/>
      <c r="BB77" s="903"/>
      <c r="BC77" s="903"/>
      <c r="BD77" s="904"/>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7"/>
      <c r="C78" s="898"/>
      <c r="D78" s="898"/>
      <c r="E78" s="898"/>
      <c r="F78" s="898"/>
      <c r="G78" s="898"/>
      <c r="H78" s="898"/>
      <c r="I78" s="898"/>
      <c r="J78" s="898"/>
      <c r="K78" s="898"/>
      <c r="L78" s="898"/>
      <c r="M78" s="898"/>
      <c r="N78" s="898"/>
      <c r="O78" s="898"/>
      <c r="P78" s="899"/>
      <c r="Q78" s="905"/>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3"/>
      <c r="BA78" s="903"/>
      <c r="BB78" s="903"/>
      <c r="BC78" s="903"/>
      <c r="BD78" s="904"/>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7"/>
      <c r="C79" s="898"/>
      <c r="D79" s="898"/>
      <c r="E79" s="898"/>
      <c r="F79" s="898"/>
      <c r="G79" s="898"/>
      <c r="H79" s="898"/>
      <c r="I79" s="898"/>
      <c r="J79" s="898"/>
      <c r="K79" s="898"/>
      <c r="L79" s="898"/>
      <c r="M79" s="898"/>
      <c r="N79" s="898"/>
      <c r="O79" s="898"/>
      <c r="P79" s="899"/>
      <c r="Q79" s="905"/>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3"/>
      <c r="BA79" s="903"/>
      <c r="BB79" s="903"/>
      <c r="BC79" s="903"/>
      <c r="BD79" s="904"/>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7"/>
      <c r="C80" s="898"/>
      <c r="D80" s="898"/>
      <c r="E80" s="898"/>
      <c r="F80" s="898"/>
      <c r="G80" s="898"/>
      <c r="H80" s="898"/>
      <c r="I80" s="898"/>
      <c r="J80" s="898"/>
      <c r="K80" s="898"/>
      <c r="L80" s="898"/>
      <c r="M80" s="898"/>
      <c r="N80" s="898"/>
      <c r="O80" s="898"/>
      <c r="P80" s="899"/>
      <c r="Q80" s="90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3"/>
      <c r="BA80" s="903"/>
      <c r="BB80" s="903"/>
      <c r="BC80" s="903"/>
      <c r="BD80" s="904"/>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7"/>
      <c r="C81" s="898"/>
      <c r="D81" s="898"/>
      <c r="E81" s="898"/>
      <c r="F81" s="898"/>
      <c r="G81" s="898"/>
      <c r="H81" s="898"/>
      <c r="I81" s="898"/>
      <c r="J81" s="898"/>
      <c r="K81" s="898"/>
      <c r="L81" s="898"/>
      <c r="M81" s="898"/>
      <c r="N81" s="898"/>
      <c r="O81" s="898"/>
      <c r="P81" s="899"/>
      <c r="Q81" s="90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3"/>
      <c r="BA81" s="903"/>
      <c r="BB81" s="903"/>
      <c r="BC81" s="903"/>
      <c r="BD81" s="904"/>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7"/>
      <c r="C82" s="898"/>
      <c r="D82" s="898"/>
      <c r="E82" s="898"/>
      <c r="F82" s="898"/>
      <c r="G82" s="898"/>
      <c r="H82" s="898"/>
      <c r="I82" s="898"/>
      <c r="J82" s="898"/>
      <c r="K82" s="898"/>
      <c r="L82" s="898"/>
      <c r="M82" s="898"/>
      <c r="N82" s="898"/>
      <c r="O82" s="898"/>
      <c r="P82" s="899"/>
      <c r="Q82" s="90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3"/>
      <c r="BA82" s="903"/>
      <c r="BB82" s="903"/>
      <c r="BC82" s="903"/>
      <c r="BD82" s="904"/>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7"/>
      <c r="C83" s="898"/>
      <c r="D83" s="898"/>
      <c r="E83" s="898"/>
      <c r="F83" s="898"/>
      <c r="G83" s="898"/>
      <c r="H83" s="898"/>
      <c r="I83" s="898"/>
      <c r="J83" s="898"/>
      <c r="K83" s="898"/>
      <c r="L83" s="898"/>
      <c r="M83" s="898"/>
      <c r="N83" s="898"/>
      <c r="O83" s="898"/>
      <c r="P83" s="899"/>
      <c r="Q83" s="90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3"/>
      <c r="BA83" s="903"/>
      <c r="BB83" s="903"/>
      <c r="BC83" s="903"/>
      <c r="BD83" s="904"/>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7"/>
      <c r="C84" s="898"/>
      <c r="D84" s="898"/>
      <c r="E84" s="898"/>
      <c r="F84" s="898"/>
      <c r="G84" s="898"/>
      <c r="H84" s="898"/>
      <c r="I84" s="898"/>
      <c r="J84" s="898"/>
      <c r="K84" s="898"/>
      <c r="L84" s="898"/>
      <c r="M84" s="898"/>
      <c r="N84" s="898"/>
      <c r="O84" s="898"/>
      <c r="P84" s="899"/>
      <c r="Q84" s="90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3"/>
      <c r="BA84" s="903"/>
      <c r="BB84" s="903"/>
      <c r="BC84" s="903"/>
      <c r="BD84" s="904"/>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7"/>
      <c r="C85" s="898"/>
      <c r="D85" s="898"/>
      <c r="E85" s="898"/>
      <c r="F85" s="898"/>
      <c r="G85" s="898"/>
      <c r="H85" s="898"/>
      <c r="I85" s="898"/>
      <c r="J85" s="898"/>
      <c r="K85" s="898"/>
      <c r="L85" s="898"/>
      <c r="M85" s="898"/>
      <c r="N85" s="898"/>
      <c r="O85" s="898"/>
      <c r="P85" s="899"/>
      <c r="Q85" s="90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3"/>
      <c r="BA85" s="903"/>
      <c r="BB85" s="903"/>
      <c r="BC85" s="903"/>
      <c r="BD85" s="904"/>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7"/>
      <c r="C86" s="898"/>
      <c r="D86" s="898"/>
      <c r="E86" s="898"/>
      <c r="F86" s="898"/>
      <c r="G86" s="898"/>
      <c r="H86" s="898"/>
      <c r="I86" s="898"/>
      <c r="J86" s="898"/>
      <c r="K86" s="898"/>
      <c r="L86" s="898"/>
      <c r="M86" s="898"/>
      <c r="N86" s="898"/>
      <c r="O86" s="898"/>
      <c r="P86" s="899"/>
      <c r="Q86" s="90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3"/>
      <c r="BA86" s="903"/>
      <c r="BB86" s="903"/>
      <c r="BC86" s="903"/>
      <c r="BD86" s="904"/>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10680</v>
      </c>
      <c r="AG88" s="864"/>
      <c r="AH88" s="864"/>
      <c r="AI88" s="864"/>
      <c r="AJ88" s="864"/>
      <c r="AK88" s="861"/>
      <c r="AL88" s="861"/>
      <c r="AM88" s="861"/>
      <c r="AN88" s="861"/>
      <c r="AO88" s="861"/>
      <c r="AP88" s="864">
        <v>1467</v>
      </c>
      <c r="AQ88" s="864"/>
      <c r="AR88" s="864"/>
      <c r="AS88" s="864"/>
      <c r="AT88" s="864"/>
      <c r="AU88" s="864">
        <v>671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421</v>
      </c>
      <c r="BS102" s="813"/>
      <c r="BT102" s="813"/>
      <c r="BU102" s="813"/>
      <c r="BV102" s="813"/>
      <c r="BW102" s="813"/>
      <c r="BX102" s="813"/>
      <c r="BY102" s="813"/>
      <c r="BZ102" s="813"/>
      <c r="CA102" s="813"/>
      <c r="CB102" s="813"/>
      <c r="CC102" s="813"/>
      <c r="CD102" s="813"/>
      <c r="CE102" s="813"/>
      <c r="CF102" s="813"/>
      <c r="CG102" s="814"/>
      <c r="CH102" s="913"/>
      <c r="CI102" s="914"/>
      <c r="CJ102" s="914"/>
      <c r="CK102" s="914"/>
      <c r="CL102" s="915"/>
      <c r="CM102" s="913"/>
      <c r="CN102" s="914"/>
      <c r="CO102" s="914"/>
      <c r="CP102" s="914"/>
      <c r="CQ102" s="915"/>
      <c r="CR102" s="916">
        <v>70</v>
      </c>
      <c r="CS102" s="872"/>
      <c r="CT102" s="872"/>
      <c r="CU102" s="872"/>
      <c r="CV102" s="917"/>
      <c r="CW102" s="916" t="s">
        <v>588</v>
      </c>
      <c r="CX102" s="872"/>
      <c r="CY102" s="872"/>
      <c r="CZ102" s="872"/>
      <c r="DA102" s="917"/>
      <c r="DB102" s="916" t="s">
        <v>588</v>
      </c>
      <c r="DC102" s="872"/>
      <c r="DD102" s="872"/>
      <c r="DE102" s="872"/>
      <c r="DF102" s="917"/>
      <c r="DG102" s="916" t="s">
        <v>588</v>
      </c>
      <c r="DH102" s="872"/>
      <c r="DI102" s="872"/>
      <c r="DJ102" s="872"/>
      <c r="DK102" s="917"/>
      <c r="DL102" s="916">
        <v>4</v>
      </c>
      <c r="DM102" s="872"/>
      <c r="DN102" s="872"/>
      <c r="DO102" s="872"/>
      <c r="DP102" s="917"/>
      <c r="DQ102" s="916" t="s">
        <v>588</v>
      </c>
      <c r="DR102" s="872"/>
      <c r="DS102" s="872"/>
      <c r="DT102" s="872"/>
      <c r="DU102" s="917"/>
      <c r="DV102" s="940"/>
      <c r="DW102" s="941"/>
      <c r="DX102" s="941"/>
      <c r="DY102" s="941"/>
      <c r="DZ102" s="94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38" t="s">
        <v>428</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429</v>
      </c>
      <c r="AB109" s="919"/>
      <c r="AC109" s="919"/>
      <c r="AD109" s="919"/>
      <c r="AE109" s="920"/>
      <c r="AF109" s="918" t="s">
        <v>296</v>
      </c>
      <c r="AG109" s="919"/>
      <c r="AH109" s="919"/>
      <c r="AI109" s="919"/>
      <c r="AJ109" s="920"/>
      <c r="AK109" s="918" t="s">
        <v>295</v>
      </c>
      <c r="AL109" s="919"/>
      <c r="AM109" s="919"/>
      <c r="AN109" s="919"/>
      <c r="AO109" s="920"/>
      <c r="AP109" s="918" t="s">
        <v>430</v>
      </c>
      <c r="AQ109" s="919"/>
      <c r="AR109" s="919"/>
      <c r="AS109" s="919"/>
      <c r="AT109" s="921"/>
      <c r="AU109" s="938" t="s">
        <v>428</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429</v>
      </c>
      <c r="BR109" s="919"/>
      <c r="BS109" s="919"/>
      <c r="BT109" s="919"/>
      <c r="BU109" s="920"/>
      <c r="BV109" s="918" t="s">
        <v>296</v>
      </c>
      <c r="BW109" s="919"/>
      <c r="BX109" s="919"/>
      <c r="BY109" s="919"/>
      <c r="BZ109" s="920"/>
      <c r="CA109" s="918" t="s">
        <v>295</v>
      </c>
      <c r="CB109" s="919"/>
      <c r="CC109" s="919"/>
      <c r="CD109" s="919"/>
      <c r="CE109" s="920"/>
      <c r="CF109" s="939" t="s">
        <v>430</v>
      </c>
      <c r="CG109" s="939"/>
      <c r="CH109" s="939"/>
      <c r="CI109" s="939"/>
      <c r="CJ109" s="939"/>
      <c r="CK109" s="918" t="s">
        <v>431</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429</v>
      </c>
      <c r="DH109" s="919"/>
      <c r="DI109" s="919"/>
      <c r="DJ109" s="919"/>
      <c r="DK109" s="920"/>
      <c r="DL109" s="918" t="s">
        <v>296</v>
      </c>
      <c r="DM109" s="919"/>
      <c r="DN109" s="919"/>
      <c r="DO109" s="919"/>
      <c r="DP109" s="920"/>
      <c r="DQ109" s="918" t="s">
        <v>295</v>
      </c>
      <c r="DR109" s="919"/>
      <c r="DS109" s="919"/>
      <c r="DT109" s="919"/>
      <c r="DU109" s="920"/>
      <c r="DV109" s="918" t="s">
        <v>430</v>
      </c>
      <c r="DW109" s="919"/>
      <c r="DX109" s="919"/>
      <c r="DY109" s="919"/>
      <c r="DZ109" s="921"/>
    </row>
    <row r="110" spans="1:131" s="226" customFormat="1" ht="26.25" customHeight="1" x14ac:dyDescent="0.15">
      <c r="A110" s="922" t="s">
        <v>432</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4711335</v>
      </c>
      <c r="AB110" s="926"/>
      <c r="AC110" s="926"/>
      <c r="AD110" s="926"/>
      <c r="AE110" s="927"/>
      <c r="AF110" s="928">
        <v>4690359</v>
      </c>
      <c r="AG110" s="926"/>
      <c r="AH110" s="926"/>
      <c r="AI110" s="926"/>
      <c r="AJ110" s="927"/>
      <c r="AK110" s="928">
        <v>4680242</v>
      </c>
      <c r="AL110" s="926"/>
      <c r="AM110" s="926"/>
      <c r="AN110" s="926"/>
      <c r="AO110" s="927"/>
      <c r="AP110" s="929">
        <v>22.4</v>
      </c>
      <c r="AQ110" s="930"/>
      <c r="AR110" s="930"/>
      <c r="AS110" s="930"/>
      <c r="AT110" s="931"/>
      <c r="AU110" s="932" t="s">
        <v>67</v>
      </c>
      <c r="AV110" s="933"/>
      <c r="AW110" s="933"/>
      <c r="AX110" s="933"/>
      <c r="AY110" s="933"/>
      <c r="AZ110" s="974" t="s">
        <v>433</v>
      </c>
      <c r="BA110" s="923"/>
      <c r="BB110" s="923"/>
      <c r="BC110" s="923"/>
      <c r="BD110" s="923"/>
      <c r="BE110" s="923"/>
      <c r="BF110" s="923"/>
      <c r="BG110" s="923"/>
      <c r="BH110" s="923"/>
      <c r="BI110" s="923"/>
      <c r="BJ110" s="923"/>
      <c r="BK110" s="923"/>
      <c r="BL110" s="923"/>
      <c r="BM110" s="923"/>
      <c r="BN110" s="923"/>
      <c r="BO110" s="923"/>
      <c r="BP110" s="924"/>
      <c r="BQ110" s="960">
        <v>33957144</v>
      </c>
      <c r="BR110" s="961"/>
      <c r="BS110" s="961"/>
      <c r="BT110" s="961"/>
      <c r="BU110" s="961"/>
      <c r="BV110" s="961">
        <v>32942931</v>
      </c>
      <c r="BW110" s="961"/>
      <c r="BX110" s="961"/>
      <c r="BY110" s="961"/>
      <c r="BZ110" s="961"/>
      <c r="CA110" s="961">
        <v>32543303</v>
      </c>
      <c r="CB110" s="961"/>
      <c r="CC110" s="961"/>
      <c r="CD110" s="961"/>
      <c r="CE110" s="961"/>
      <c r="CF110" s="975">
        <v>155.9</v>
      </c>
      <c r="CG110" s="976"/>
      <c r="CH110" s="976"/>
      <c r="CI110" s="976"/>
      <c r="CJ110" s="976"/>
      <c r="CK110" s="977" t="s">
        <v>434</v>
      </c>
      <c r="CL110" s="978"/>
      <c r="CM110" s="957" t="s">
        <v>435</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436</v>
      </c>
      <c r="DH110" s="961"/>
      <c r="DI110" s="961"/>
      <c r="DJ110" s="961"/>
      <c r="DK110" s="961"/>
      <c r="DL110" s="961" t="s">
        <v>437</v>
      </c>
      <c r="DM110" s="961"/>
      <c r="DN110" s="961"/>
      <c r="DO110" s="961"/>
      <c r="DP110" s="961"/>
      <c r="DQ110" s="961" t="s">
        <v>437</v>
      </c>
      <c r="DR110" s="961"/>
      <c r="DS110" s="961"/>
      <c r="DT110" s="961"/>
      <c r="DU110" s="961"/>
      <c r="DV110" s="962" t="s">
        <v>403</v>
      </c>
      <c r="DW110" s="962"/>
      <c r="DX110" s="962"/>
      <c r="DY110" s="962"/>
      <c r="DZ110" s="963"/>
    </row>
    <row r="111" spans="1:131" s="226" customFormat="1" ht="26.25" customHeight="1" x14ac:dyDescent="0.15">
      <c r="A111" s="964" t="s">
        <v>438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436</v>
      </c>
      <c r="AB111" s="968"/>
      <c r="AC111" s="968"/>
      <c r="AD111" s="968"/>
      <c r="AE111" s="969"/>
      <c r="AF111" s="970" t="s">
        <v>437</v>
      </c>
      <c r="AG111" s="968"/>
      <c r="AH111" s="968"/>
      <c r="AI111" s="968"/>
      <c r="AJ111" s="969"/>
      <c r="AK111" s="970" t="s">
        <v>437</v>
      </c>
      <c r="AL111" s="968"/>
      <c r="AM111" s="968"/>
      <c r="AN111" s="968"/>
      <c r="AO111" s="969"/>
      <c r="AP111" s="971" t="s">
        <v>437</v>
      </c>
      <c r="AQ111" s="972"/>
      <c r="AR111" s="972"/>
      <c r="AS111" s="972"/>
      <c r="AT111" s="973"/>
      <c r="AU111" s="934"/>
      <c r="AV111" s="935"/>
      <c r="AW111" s="935"/>
      <c r="AX111" s="935"/>
      <c r="AY111" s="935"/>
      <c r="AZ111" s="983" t="s">
        <v>439</v>
      </c>
      <c r="BA111" s="984"/>
      <c r="BB111" s="984"/>
      <c r="BC111" s="984"/>
      <c r="BD111" s="984"/>
      <c r="BE111" s="984"/>
      <c r="BF111" s="984"/>
      <c r="BG111" s="984"/>
      <c r="BH111" s="984"/>
      <c r="BI111" s="984"/>
      <c r="BJ111" s="984"/>
      <c r="BK111" s="984"/>
      <c r="BL111" s="984"/>
      <c r="BM111" s="984"/>
      <c r="BN111" s="984"/>
      <c r="BO111" s="984"/>
      <c r="BP111" s="985"/>
      <c r="BQ111" s="953">
        <v>123531</v>
      </c>
      <c r="BR111" s="954"/>
      <c r="BS111" s="954"/>
      <c r="BT111" s="954"/>
      <c r="BU111" s="954"/>
      <c r="BV111" s="954">
        <v>88237</v>
      </c>
      <c r="BW111" s="954"/>
      <c r="BX111" s="954"/>
      <c r="BY111" s="954"/>
      <c r="BZ111" s="954"/>
      <c r="CA111" s="954">
        <v>52943</v>
      </c>
      <c r="CB111" s="954"/>
      <c r="CC111" s="954"/>
      <c r="CD111" s="954"/>
      <c r="CE111" s="954"/>
      <c r="CF111" s="948">
        <v>0.3</v>
      </c>
      <c r="CG111" s="949"/>
      <c r="CH111" s="949"/>
      <c r="CI111" s="949"/>
      <c r="CJ111" s="949"/>
      <c r="CK111" s="979"/>
      <c r="CL111" s="980"/>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437</v>
      </c>
      <c r="DH111" s="954"/>
      <c r="DI111" s="954"/>
      <c r="DJ111" s="954"/>
      <c r="DK111" s="954"/>
      <c r="DL111" s="954" t="s">
        <v>437</v>
      </c>
      <c r="DM111" s="954"/>
      <c r="DN111" s="954"/>
      <c r="DO111" s="954"/>
      <c r="DP111" s="954"/>
      <c r="DQ111" s="954" t="s">
        <v>437</v>
      </c>
      <c r="DR111" s="954"/>
      <c r="DS111" s="954"/>
      <c r="DT111" s="954"/>
      <c r="DU111" s="954"/>
      <c r="DV111" s="955" t="s">
        <v>230</v>
      </c>
      <c r="DW111" s="955"/>
      <c r="DX111" s="955"/>
      <c r="DY111" s="955"/>
      <c r="DZ111" s="956"/>
    </row>
    <row r="112" spans="1:131" s="226" customFormat="1" ht="26.25" customHeight="1" x14ac:dyDescent="0.15">
      <c r="A112" s="986" t="s">
        <v>441</v>
      </c>
      <c r="B112" s="987"/>
      <c r="C112" s="984" t="s">
        <v>442</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230</v>
      </c>
      <c r="AB112" s="993"/>
      <c r="AC112" s="993"/>
      <c r="AD112" s="993"/>
      <c r="AE112" s="994"/>
      <c r="AF112" s="995" t="s">
        <v>437</v>
      </c>
      <c r="AG112" s="993"/>
      <c r="AH112" s="993"/>
      <c r="AI112" s="993"/>
      <c r="AJ112" s="994"/>
      <c r="AK112" s="995" t="s">
        <v>230</v>
      </c>
      <c r="AL112" s="993"/>
      <c r="AM112" s="993"/>
      <c r="AN112" s="993"/>
      <c r="AO112" s="994"/>
      <c r="AP112" s="996" t="s">
        <v>436</v>
      </c>
      <c r="AQ112" s="997"/>
      <c r="AR112" s="997"/>
      <c r="AS112" s="997"/>
      <c r="AT112" s="998"/>
      <c r="AU112" s="934"/>
      <c r="AV112" s="935"/>
      <c r="AW112" s="935"/>
      <c r="AX112" s="935"/>
      <c r="AY112" s="935"/>
      <c r="AZ112" s="983" t="s">
        <v>443</v>
      </c>
      <c r="BA112" s="984"/>
      <c r="BB112" s="984"/>
      <c r="BC112" s="984"/>
      <c r="BD112" s="984"/>
      <c r="BE112" s="984"/>
      <c r="BF112" s="984"/>
      <c r="BG112" s="984"/>
      <c r="BH112" s="984"/>
      <c r="BI112" s="984"/>
      <c r="BJ112" s="984"/>
      <c r="BK112" s="984"/>
      <c r="BL112" s="984"/>
      <c r="BM112" s="984"/>
      <c r="BN112" s="984"/>
      <c r="BO112" s="984"/>
      <c r="BP112" s="985"/>
      <c r="BQ112" s="953">
        <v>16712312</v>
      </c>
      <c r="BR112" s="954"/>
      <c r="BS112" s="954"/>
      <c r="BT112" s="954"/>
      <c r="BU112" s="954"/>
      <c r="BV112" s="954">
        <v>14813696</v>
      </c>
      <c r="BW112" s="954"/>
      <c r="BX112" s="954"/>
      <c r="BY112" s="954"/>
      <c r="BZ112" s="954"/>
      <c r="CA112" s="954">
        <v>12927394</v>
      </c>
      <c r="CB112" s="954"/>
      <c r="CC112" s="954"/>
      <c r="CD112" s="954"/>
      <c r="CE112" s="954"/>
      <c r="CF112" s="948">
        <v>61.9</v>
      </c>
      <c r="CG112" s="949"/>
      <c r="CH112" s="949"/>
      <c r="CI112" s="949"/>
      <c r="CJ112" s="949"/>
      <c r="CK112" s="979"/>
      <c r="CL112" s="980"/>
      <c r="CM112" s="950" t="s">
        <v>444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445</v>
      </c>
      <c r="DH112" s="954"/>
      <c r="DI112" s="954"/>
      <c r="DJ112" s="954"/>
      <c r="DK112" s="954"/>
      <c r="DL112" s="954" t="s">
        <v>437</v>
      </c>
      <c r="DM112" s="954"/>
      <c r="DN112" s="954"/>
      <c r="DO112" s="954"/>
      <c r="DP112" s="954"/>
      <c r="DQ112" s="954" t="s">
        <v>437</v>
      </c>
      <c r="DR112" s="954"/>
      <c r="DS112" s="954"/>
      <c r="DT112" s="954"/>
      <c r="DU112" s="954"/>
      <c r="DV112" s="955" t="s">
        <v>446</v>
      </c>
      <c r="DW112" s="955"/>
      <c r="DX112" s="955"/>
      <c r="DY112" s="955"/>
      <c r="DZ112" s="956"/>
    </row>
    <row r="113" spans="1:130" s="226" customFormat="1" ht="26.25" customHeight="1" x14ac:dyDescent="0.15">
      <c r="A113" s="988"/>
      <c r="B113" s="989"/>
      <c r="C113" s="984" t="s">
        <v>447</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1650984</v>
      </c>
      <c r="AB113" s="968"/>
      <c r="AC113" s="968"/>
      <c r="AD113" s="968"/>
      <c r="AE113" s="969"/>
      <c r="AF113" s="970">
        <v>1597576</v>
      </c>
      <c r="AG113" s="968"/>
      <c r="AH113" s="968"/>
      <c r="AI113" s="968"/>
      <c r="AJ113" s="969"/>
      <c r="AK113" s="970">
        <v>1545965</v>
      </c>
      <c r="AL113" s="968"/>
      <c r="AM113" s="968"/>
      <c r="AN113" s="968"/>
      <c r="AO113" s="969"/>
      <c r="AP113" s="971">
        <v>7.4</v>
      </c>
      <c r="AQ113" s="972"/>
      <c r="AR113" s="972"/>
      <c r="AS113" s="972"/>
      <c r="AT113" s="973"/>
      <c r="AU113" s="934"/>
      <c r="AV113" s="935"/>
      <c r="AW113" s="935"/>
      <c r="AX113" s="935"/>
      <c r="AY113" s="935"/>
      <c r="AZ113" s="983" t="s">
        <v>448</v>
      </c>
      <c r="BA113" s="984"/>
      <c r="BB113" s="984"/>
      <c r="BC113" s="984"/>
      <c r="BD113" s="984"/>
      <c r="BE113" s="984"/>
      <c r="BF113" s="984"/>
      <c r="BG113" s="984"/>
      <c r="BH113" s="984"/>
      <c r="BI113" s="984"/>
      <c r="BJ113" s="984"/>
      <c r="BK113" s="984"/>
      <c r="BL113" s="984"/>
      <c r="BM113" s="984"/>
      <c r="BN113" s="984"/>
      <c r="BO113" s="984"/>
      <c r="BP113" s="985"/>
      <c r="BQ113" s="953">
        <v>606777</v>
      </c>
      <c r="BR113" s="954"/>
      <c r="BS113" s="954"/>
      <c r="BT113" s="954"/>
      <c r="BU113" s="954"/>
      <c r="BV113" s="954">
        <v>721580</v>
      </c>
      <c r="BW113" s="954"/>
      <c r="BX113" s="954"/>
      <c r="BY113" s="954"/>
      <c r="BZ113" s="954"/>
      <c r="CA113" s="954">
        <v>671442</v>
      </c>
      <c r="CB113" s="954"/>
      <c r="CC113" s="954"/>
      <c r="CD113" s="954"/>
      <c r="CE113" s="954"/>
      <c r="CF113" s="948">
        <v>3.2</v>
      </c>
      <c r="CG113" s="949"/>
      <c r="CH113" s="949"/>
      <c r="CI113" s="949"/>
      <c r="CJ113" s="949"/>
      <c r="CK113" s="979"/>
      <c r="CL113" s="980"/>
      <c r="CM113" s="950" t="s">
        <v>449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437</v>
      </c>
      <c r="DH113" s="993"/>
      <c r="DI113" s="993"/>
      <c r="DJ113" s="993"/>
      <c r="DK113" s="994"/>
      <c r="DL113" s="995" t="s">
        <v>450</v>
      </c>
      <c r="DM113" s="993"/>
      <c r="DN113" s="993"/>
      <c r="DO113" s="993"/>
      <c r="DP113" s="994"/>
      <c r="DQ113" s="995" t="s">
        <v>437</v>
      </c>
      <c r="DR113" s="993"/>
      <c r="DS113" s="993"/>
      <c r="DT113" s="993"/>
      <c r="DU113" s="994"/>
      <c r="DV113" s="996" t="s">
        <v>451</v>
      </c>
      <c r="DW113" s="997"/>
      <c r="DX113" s="997"/>
      <c r="DY113" s="997"/>
      <c r="DZ113" s="998"/>
    </row>
    <row r="114" spans="1:130" s="226" customFormat="1" ht="26.25" customHeight="1" x14ac:dyDescent="0.15">
      <c r="A114" s="988"/>
      <c r="B114" s="989"/>
      <c r="C114" s="984" t="s">
        <v>452</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73138</v>
      </c>
      <c r="AB114" s="993"/>
      <c r="AC114" s="993"/>
      <c r="AD114" s="993"/>
      <c r="AE114" s="994"/>
      <c r="AF114" s="995">
        <v>91728</v>
      </c>
      <c r="AG114" s="993"/>
      <c r="AH114" s="993"/>
      <c r="AI114" s="993"/>
      <c r="AJ114" s="994"/>
      <c r="AK114" s="995">
        <v>78358</v>
      </c>
      <c r="AL114" s="993"/>
      <c r="AM114" s="993"/>
      <c r="AN114" s="993"/>
      <c r="AO114" s="994"/>
      <c r="AP114" s="996">
        <v>0.4</v>
      </c>
      <c r="AQ114" s="997"/>
      <c r="AR114" s="997"/>
      <c r="AS114" s="997"/>
      <c r="AT114" s="998"/>
      <c r="AU114" s="934"/>
      <c r="AV114" s="935"/>
      <c r="AW114" s="935"/>
      <c r="AX114" s="935"/>
      <c r="AY114" s="935"/>
      <c r="AZ114" s="983" t="s">
        <v>453</v>
      </c>
      <c r="BA114" s="984"/>
      <c r="BB114" s="984"/>
      <c r="BC114" s="984"/>
      <c r="BD114" s="984"/>
      <c r="BE114" s="984"/>
      <c r="BF114" s="984"/>
      <c r="BG114" s="984"/>
      <c r="BH114" s="984"/>
      <c r="BI114" s="984"/>
      <c r="BJ114" s="984"/>
      <c r="BK114" s="984"/>
      <c r="BL114" s="984"/>
      <c r="BM114" s="984"/>
      <c r="BN114" s="984"/>
      <c r="BO114" s="984"/>
      <c r="BP114" s="985"/>
      <c r="BQ114" s="953">
        <v>5343739</v>
      </c>
      <c r="BR114" s="954"/>
      <c r="BS114" s="954"/>
      <c r="BT114" s="954"/>
      <c r="BU114" s="954"/>
      <c r="BV114" s="954">
        <v>5225676</v>
      </c>
      <c r="BW114" s="954"/>
      <c r="BX114" s="954"/>
      <c r="BY114" s="954"/>
      <c r="BZ114" s="954"/>
      <c r="CA114" s="954">
        <v>5054961</v>
      </c>
      <c r="CB114" s="954"/>
      <c r="CC114" s="954"/>
      <c r="CD114" s="954"/>
      <c r="CE114" s="954"/>
      <c r="CF114" s="948">
        <v>24.2</v>
      </c>
      <c r="CG114" s="949"/>
      <c r="CH114" s="949"/>
      <c r="CI114" s="949"/>
      <c r="CJ114" s="949"/>
      <c r="CK114" s="979"/>
      <c r="CL114" s="980"/>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436</v>
      </c>
      <c r="DH114" s="993"/>
      <c r="DI114" s="993"/>
      <c r="DJ114" s="993"/>
      <c r="DK114" s="994"/>
      <c r="DL114" s="995" t="s">
        <v>230</v>
      </c>
      <c r="DM114" s="993"/>
      <c r="DN114" s="993"/>
      <c r="DO114" s="993"/>
      <c r="DP114" s="994"/>
      <c r="DQ114" s="995" t="s">
        <v>437</v>
      </c>
      <c r="DR114" s="993"/>
      <c r="DS114" s="993"/>
      <c r="DT114" s="993"/>
      <c r="DU114" s="994"/>
      <c r="DV114" s="996" t="s">
        <v>230</v>
      </c>
      <c r="DW114" s="997"/>
      <c r="DX114" s="997"/>
      <c r="DY114" s="997"/>
      <c r="DZ114" s="998"/>
    </row>
    <row r="115" spans="1:130" s="226" customFormat="1" ht="26.25" customHeight="1" x14ac:dyDescent="0.15">
      <c r="A115" s="988"/>
      <c r="B115" s="989"/>
      <c r="C115" s="984" t="s">
        <v>455</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38541</v>
      </c>
      <c r="AB115" s="968"/>
      <c r="AC115" s="968"/>
      <c r="AD115" s="968"/>
      <c r="AE115" s="969"/>
      <c r="AF115" s="970">
        <v>37760</v>
      </c>
      <c r="AG115" s="968"/>
      <c r="AH115" s="968"/>
      <c r="AI115" s="968"/>
      <c r="AJ115" s="969"/>
      <c r="AK115" s="970">
        <v>37001</v>
      </c>
      <c r="AL115" s="968"/>
      <c r="AM115" s="968"/>
      <c r="AN115" s="968"/>
      <c r="AO115" s="969"/>
      <c r="AP115" s="971">
        <v>0.2</v>
      </c>
      <c r="AQ115" s="972"/>
      <c r="AR115" s="972"/>
      <c r="AS115" s="972"/>
      <c r="AT115" s="973"/>
      <c r="AU115" s="934"/>
      <c r="AV115" s="935"/>
      <c r="AW115" s="935"/>
      <c r="AX115" s="935"/>
      <c r="AY115" s="935"/>
      <c r="AZ115" s="983" t="s">
        <v>456</v>
      </c>
      <c r="BA115" s="984"/>
      <c r="BB115" s="984"/>
      <c r="BC115" s="984"/>
      <c r="BD115" s="984"/>
      <c r="BE115" s="984"/>
      <c r="BF115" s="984"/>
      <c r="BG115" s="984"/>
      <c r="BH115" s="984"/>
      <c r="BI115" s="984"/>
      <c r="BJ115" s="984"/>
      <c r="BK115" s="984"/>
      <c r="BL115" s="984"/>
      <c r="BM115" s="984"/>
      <c r="BN115" s="984"/>
      <c r="BO115" s="984"/>
      <c r="BP115" s="985"/>
      <c r="BQ115" s="953">
        <v>32806</v>
      </c>
      <c r="BR115" s="954"/>
      <c r="BS115" s="954"/>
      <c r="BT115" s="954"/>
      <c r="BU115" s="954"/>
      <c r="BV115" s="954" t="s">
        <v>403</v>
      </c>
      <c r="BW115" s="954"/>
      <c r="BX115" s="954"/>
      <c r="BY115" s="954"/>
      <c r="BZ115" s="954"/>
      <c r="CA115" s="954" t="s">
        <v>451</v>
      </c>
      <c r="CB115" s="954"/>
      <c r="CC115" s="954"/>
      <c r="CD115" s="954"/>
      <c r="CE115" s="954"/>
      <c r="CF115" s="948" t="s">
        <v>437</v>
      </c>
      <c r="CG115" s="949"/>
      <c r="CH115" s="949"/>
      <c r="CI115" s="949"/>
      <c r="CJ115" s="949"/>
      <c r="CK115" s="979"/>
      <c r="CL115" s="980"/>
      <c r="CM115" s="983" t="s">
        <v>457</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437</v>
      </c>
      <c r="DH115" s="993"/>
      <c r="DI115" s="993"/>
      <c r="DJ115" s="993"/>
      <c r="DK115" s="994"/>
      <c r="DL115" s="995" t="s">
        <v>437</v>
      </c>
      <c r="DM115" s="993"/>
      <c r="DN115" s="993"/>
      <c r="DO115" s="993"/>
      <c r="DP115" s="994"/>
      <c r="DQ115" s="995" t="s">
        <v>403</v>
      </c>
      <c r="DR115" s="993"/>
      <c r="DS115" s="993"/>
      <c r="DT115" s="993"/>
      <c r="DU115" s="994"/>
      <c r="DV115" s="996" t="s">
        <v>437</v>
      </c>
      <c r="DW115" s="997"/>
      <c r="DX115" s="997"/>
      <c r="DY115" s="997"/>
      <c r="DZ115" s="998"/>
    </row>
    <row r="116" spans="1:130" s="226" customFormat="1" ht="26.25" customHeight="1" x14ac:dyDescent="0.15">
      <c r="A116" s="990"/>
      <c r="B116" s="991"/>
      <c r="C116" s="999" t="s">
        <v>458</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437</v>
      </c>
      <c r="AB116" s="993"/>
      <c r="AC116" s="993"/>
      <c r="AD116" s="993"/>
      <c r="AE116" s="994"/>
      <c r="AF116" s="995" t="s">
        <v>451</v>
      </c>
      <c r="AG116" s="993"/>
      <c r="AH116" s="993"/>
      <c r="AI116" s="993"/>
      <c r="AJ116" s="994"/>
      <c r="AK116" s="995" t="s">
        <v>403</v>
      </c>
      <c r="AL116" s="993"/>
      <c r="AM116" s="993"/>
      <c r="AN116" s="993"/>
      <c r="AO116" s="994"/>
      <c r="AP116" s="996" t="s">
        <v>403</v>
      </c>
      <c r="AQ116" s="997"/>
      <c r="AR116" s="997"/>
      <c r="AS116" s="997"/>
      <c r="AT116" s="998"/>
      <c r="AU116" s="934"/>
      <c r="AV116" s="935"/>
      <c r="AW116" s="935"/>
      <c r="AX116" s="935"/>
      <c r="AY116" s="935"/>
      <c r="AZ116" s="1001" t="s">
        <v>459</v>
      </c>
      <c r="BA116" s="1002"/>
      <c r="BB116" s="1002"/>
      <c r="BC116" s="1002"/>
      <c r="BD116" s="1002"/>
      <c r="BE116" s="1002"/>
      <c r="BF116" s="1002"/>
      <c r="BG116" s="1002"/>
      <c r="BH116" s="1002"/>
      <c r="BI116" s="1002"/>
      <c r="BJ116" s="1002"/>
      <c r="BK116" s="1002"/>
      <c r="BL116" s="1002"/>
      <c r="BM116" s="1002"/>
      <c r="BN116" s="1002"/>
      <c r="BO116" s="1002"/>
      <c r="BP116" s="1003"/>
      <c r="BQ116" s="953" t="s">
        <v>436</v>
      </c>
      <c r="BR116" s="954"/>
      <c r="BS116" s="954"/>
      <c r="BT116" s="954"/>
      <c r="BU116" s="954"/>
      <c r="BV116" s="954" t="s">
        <v>437</v>
      </c>
      <c r="BW116" s="954"/>
      <c r="BX116" s="954"/>
      <c r="BY116" s="954"/>
      <c r="BZ116" s="954"/>
      <c r="CA116" s="954" t="s">
        <v>437</v>
      </c>
      <c r="CB116" s="954"/>
      <c r="CC116" s="954"/>
      <c r="CD116" s="954"/>
      <c r="CE116" s="954"/>
      <c r="CF116" s="948" t="s">
        <v>437</v>
      </c>
      <c r="CG116" s="949"/>
      <c r="CH116" s="949"/>
      <c r="CI116" s="949"/>
      <c r="CJ116" s="949"/>
      <c r="CK116" s="979"/>
      <c r="CL116" s="980"/>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123531</v>
      </c>
      <c r="DH116" s="993"/>
      <c r="DI116" s="993"/>
      <c r="DJ116" s="993"/>
      <c r="DK116" s="994"/>
      <c r="DL116" s="995">
        <v>88237</v>
      </c>
      <c r="DM116" s="993"/>
      <c r="DN116" s="993"/>
      <c r="DO116" s="993"/>
      <c r="DP116" s="994"/>
      <c r="DQ116" s="995">
        <v>52943</v>
      </c>
      <c r="DR116" s="993"/>
      <c r="DS116" s="993"/>
      <c r="DT116" s="993"/>
      <c r="DU116" s="994"/>
      <c r="DV116" s="996">
        <v>0.3</v>
      </c>
      <c r="DW116" s="997"/>
      <c r="DX116" s="997"/>
      <c r="DY116" s="997"/>
      <c r="DZ116" s="998"/>
    </row>
    <row r="117" spans="1:130" s="226" customFormat="1" ht="26.25" customHeight="1" x14ac:dyDescent="0.15">
      <c r="A117" s="938" t="s">
        <v>178</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461</v>
      </c>
      <c r="Z117" s="920"/>
      <c r="AA117" s="1010">
        <v>6473998</v>
      </c>
      <c r="AB117" s="1011"/>
      <c r="AC117" s="1011"/>
      <c r="AD117" s="1011"/>
      <c r="AE117" s="1012"/>
      <c r="AF117" s="1013">
        <v>6417423</v>
      </c>
      <c r="AG117" s="1011"/>
      <c r="AH117" s="1011"/>
      <c r="AI117" s="1011"/>
      <c r="AJ117" s="1012"/>
      <c r="AK117" s="1013">
        <v>6341566</v>
      </c>
      <c r="AL117" s="1011"/>
      <c r="AM117" s="1011"/>
      <c r="AN117" s="1011"/>
      <c r="AO117" s="1012"/>
      <c r="AP117" s="1014"/>
      <c r="AQ117" s="1015"/>
      <c r="AR117" s="1015"/>
      <c r="AS117" s="1015"/>
      <c r="AT117" s="1016"/>
      <c r="AU117" s="934"/>
      <c r="AV117" s="935"/>
      <c r="AW117" s="935"/>
      <c r="AX117" s="935"/>
      <c r="AY117" s="935"/>
      <c r="AZ117" s="1001" t="s">
        <v>462</v>
      </c>
      <c r="BA117" s="1002"/>
      <c r="BB117" s="1002"/>
      <c r="BC117" s="1002"/>
      <c r="BD117" s="1002"/>
      <c r="BE117" s="1002"/>
      <c r="BF117" s="1002"/>
      <c r="BG117" s="1002"/>
      <c r="BH117" s="1002"/>
      <c r="BI117" s="1002"/>
      <c r="BJ117" s="1002"/>
      <c r="BK117" s="1002"/>
      <c r="BL117" s="1002"/>
      <c r="BM117" s="1002"/>
      <c r="BN117" s="1002"/>
      <c r="BO117" s="1002"/>
      <c r="BP117" s="1003"/>
      <c r="BQ117" s="953" t="s">
        <v>403</v>
      </c>
      <c r="BR117" s="954"/>
      <c r="BS117" s="954"/>
      <c r="BT117" s="954"/>
      <c r="BU117" s="954"/>
      <c r="BV117" s="954" t="s">
        <v>403</v>
      </c>
      <c r="BW117" s="954"/>
      <c r="BX117" s="954"/>
      <c r="BY117" s="954"/>
      <c r="BZ117" s="954"/>
      <c r="CA117" s="954" t="s">
        <v>403</v>
      </c>
      <c r="CB117" s="954"/>
      <c r="CC117" s="954"/>
      <c r="CD117" s="954"/>
      <c r="CE117" s="954"/>
      <c r="CF117" s="948" t="s">
        <v>445</v>
      </c>
      <c r="CG117" s="949"/>
      <c r="CH117" s="949"/>
      <c r="CI117" s="949"/>
      <c r="CJ117" s="949"/>
      <c r="CK117" s="979"/>
      <c r="CL117" s="980"/>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464</v>
      </c>
      <c r="DH117" s="993"/>
      <c r="DI117" s="993"/>
      <c r="DJ117" s="993"/>
      <c r="DK117" s="994"/>
      <c r="DL117" s="995" t="s">
        <v>437</v>
      </c>
      <c r="DM117" s="993"/>
      <c r="DN117" s="993"/>
      <c r="DO117" s="993"/>
      <c r="DP117" s="994"/>
      <c r="DQ117" s="995" t="s">
        <v>403</v>
      </c>
      <c r="DR117" s="993"/>
      <c r="DS117" s="993"/>
      <c r="DT117" s="993"/>
      <c r="DU117" s="994"/>
      <c r="DV117" s="996" t="s">
        <v>445</v>
      </c>
      <c r="DW117" s="997"/>
      <c r="DX117" s="997"/>
      <c r="DY117" s="997"/>
      <c r="DZ117" s="998"/>
    </row>
    <row r="118" spans="1:130" s="226" customFormat="1" ht="26.25" customHeight="1" x14ac:dyDescent="0.15">
      <c r="A118" s="938" t="s">
        <v>431</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429</v>
      </c>
      <c r="AB118" s="919"/>
      <c r="AC118" s="919"/>
      <c r="AD118" s="919"/>
      <c r="AE118" s="920"/>
      <c r="AF118" s="918" t="s">
        <v>296</v>
      </c>
      <c r="AG118" s="919"/>
      <c r="AH118" s="919"/>
      <c r="AI118" s="919"/>
      <c r="AJ118" s="920"/>
      <c r="AK118" s="918" t="s">
        <v>295</v>
      </c>
      <c r="AL118" s="919"/>
      <c r="AM118" s="919"/>
      <c r="AN118" s="919"/>
      <c r="AO118" s="920"/>
      <c r="AP118" s="1005" t="s">
        <v>430</v>
      </c>
      <c r="AQ118" s="1006"/>
      <c r="AR118" s="1006"/>
      <c r="AS118" s="1006"/>
      <c r="AT118" s="1007"/>
      <c r="AU118" s="934"/>
      <c r="AV118" s="935"/>
      <c r="AW118" s="935"/>
      <c r="AX118" s="935"/>
      <c r="AY118" s="935"/>
      <c r="AZ118" s="1008" t="s">
        <v>465</v>
      </c>
      <c r="BA118" s="999"/>
      <c r="BB118" s="999"/>
      <c r="BC118" s="999"/>
      <c r="BD118" s="999"/>
      <c r="BE118" s="999"/>
      <c r="BF118" s="999"/>
      <c r="BG118" s="999"/>
      <c r="BH118" s="999"/>
      <c r="BI118" s="999"/>
      <c r="BJ118" s="999"/>
      <c r="BK118" s="999"/>
      <c r="BL118" s="999"/>
      <c r="BM118" s="999"/>
      <c r="BN118" s="999"/>
      <c r="BO118" s="999"/>
      <c r="BP118" s="1000"/>
      <c r="BQ118" s="1031" t="s">
        <v>437</v>
      </c>
      <c r="BR118" s="1032"/>
      <c r="BS118" s="1032"/>
      <c r="BT118" s="1032"/>
      <c r="BU118" s="1032"/>
      <c r="BV118" s="1032" t="s">
        <v>437</v>
      </c>
      <c r="BW118" s="1032"/>
      <c r="BX118" s="1032"/>
      <c r="BY118" s="1032"/>
      <c r="BZ118" s="1032"/>
      <c r="CA118" s="1032" t="s">
        <v>445</v>
      </c>
      <c r="CB118" s="1032"/>
      <c r="CC118" s="1032"/>
      <c r="CD118" s="1032"/>
      <c r="CE118" s="1032"/>
      <c r="CF118" s="948" t="s">
        <v>437</v>
      </c>
      <c r="CG118" s="949"/>
      <c r="CH118" s="949"/>
      <c r="CI118" s="949"/>
      <c r="CJ118" s="949"/>
      <c r="CK118" s="979"/>
      <c r="CL118" s="980"/>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437</v>
      </c>
      <c r="DH118" s="993"/>
      <c r="DI118" s="993"/>
      <c r="DJ118" s="993"/>
      <c r="DK118" s="994"/>
      <c r="DL118" s="995" t="s">
        <v>403</v>
      </c>
      <c r="DM118" s="993"/>
      <c r="DN118" s="993"/>
      <c r="DO118" s="993"/>
      <c r="DP118" s="994"/>
      <c r="DQ118" s="995" t="s">
        <v>437</v>
      </c>
      <c r="DR118" s="993"/>
      <c r="DS118" s="993"/>
      <c r="DT118" s="993"/>
      <c r="DU118" s="994"/>
      <c r="DV118" s="996" t="s">
        <v>445</v>
      </c>
      <c r="DW118" s="997"/>
      <c r="DX118" s="997"/>
      <c r="DY118" s="997"/>
      <c r="DZ118" s="998"/>
    </row>
    <row r="119" spans="1:130" s="226" customFormat="1" ht="26.25" customHeight="1" x14ac:dyDescent="0.15">
      <c r="A119" s="1092" t="s">
        <v>434</v>
      </c>
      <c r="B119" s="978"/>
      <c r="C119" s="957" t="s">
        <v>435</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445</v>
      </c>
      <c r="AB119" s="926"/>
      <c r="AC119" s="926"/>
      <c r="AD119" s="926"/>
      <c r="AE119" s="927"/>
      <c r="AF119" s="928" t="s">
        <v>230</v>
      </c>
      <c r="AG119" s="926"/>
      <c r="AH119" s="926"/>
      <c r="AI119" s="926"/>
      <c r="AJ119" s="927"/>
      <c r="AK119" s="928" t="s">
        <v>230</v>
      </c>
      <c r="AL119" s="926"/>
      <c r="AM119" s="926"/>
      <c r="AN119" s="926"/>
      <c r="AO119" s="927"/>
      <c r="AP119" s="929" t="s">
        <v>230</v>
      </c>
      <c r="AQ119" s="930"/>
      <c r="AR119" s="930"/>
      <c r="AS119" s="930"/>
      <c r="AT119" s="931"/>
      <c r="AU119" s="936"/>
      <c r="AV119" s="937"/>
      <c r="AW119" s="937"/>
      <c r="AX119" s="937"/>
      <c r="AY119" s="937"/>
      <c r="AZ119" s="257" t="s">
        <v>178</v>
      </c>
      <c r="BA119" s="257"/>
      <c r="BB119" s="257"/>
      <c r="BC119" s="257"/>
      <c r="BD119" s="257"/>
      <c r="BE119" s="257"/>
      <c r="BF119" s="257"/>
      <c r="BG119" s="257"/>
      <c r="BH119" s="257"/>
      <c r="BI119" s="257"/>
      <c r="BJ119" s="257"/>
      <c r="BK119" s="257"/>
      <c r="BL119" s="257"/>
      <c r="BM119" s="257"/>
      <c r="BN119" s="257"/>
      <c r="BO119" s="1009" t="s">
        <v>467</v>
      </c>
      <c r="BP119" s="1040"/>
      <c r="BQ119" s="1031">
        <v>56776309</v>
      </c>
      <c r="BR119" s="1032"/>
      <c r="BS119" s="1032"/>
      <c r="BT119" s="1032"/>
      <c r="BU119" s="1032"/>
      <c r="BV119" s="1032">
        <v>53792120</v>
      </c>
      <c r="BW119" s="1032"/>
      <c r="BX119" s="1032"/>
      <c r="BY119" s="1032"/>
      <c r="BZ119" s="1032"/>
      <c r="CA119" s="1032">
        <v>51250043</v>
      </c>
      <c r="CB119" s="1032"/>
      <c r="CC119" s="1032"/>
      <c r="CD119" s="1032"/>
      <c r="CE119" s="1032"/>
      <c r="CF119" s="1033"/>
      <c r="CG119" s="1034"/>
      <c r="CH119" s="1034"/>
      <c r="CI119" s="1034"/>
      <c r="CJ119" s="1035"/>
      <c r="CK119" s="981"/>
      <c r="CL119" s="982"/>
      <c r="CM119" s="1036" t="s">
        <v>468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437</v>
      </c>
      <c r="DH119" s="1018"/>
      <c r="DI119" s="1018"/>
      <c r="DJ119" s="1018"/>
      <c r="DK119" s="1019"/>
      <c r="DL119" s="1017" t="s">
        <v>445</v>
      </c>
      <c r="DM119" s="1018"/>
      <c r="DN119" s="1018"/>
      <c r="DO119" s="1018"/>
      <c r="DP119" s="1019"/>
      <c r="DQ119" s="1017" t="s">
        <v>403</v>
      </c>
      <c r="DR119" s="1018"/>
      <c r="DS119" s="1018"/>
      <c r="DT119" s="1018"/>
      <c r="DU119" s="1019"/>
      <c r="DV119" s="1020" t="s">
        <v>437</v>
      </c>
      <c r="DW119" s="1021"/>
      <c r="DX119" s="1021"/>
      <c r="DY119" s="1021"/>
      <c r="DZ119" s="1022"/>
    </row>
    <row r="120" spans="1:130" s="226" customFormat="1" ht="26.25" customHeight="1" x14ac:dyDescent="0.15">
      <c r="A120" s="1093"/>
      <c r="B120" s="980"/>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403</v>
      </c>
      <c r="AB120" s="993"/>
      <c r="AC120" s="993"/>
      <c r="AD120" s="993"/>
      <c r="AE120" s="994"/>
      <c r="AF120" s="995" t="s">
        <v>436</v>
      </c>
      <c r="AG120" s="993"/>
      <c r="AH120" s="993"/>
      <c r="AI120" s="993"/>
      <c r="AJ120" s="994"/>
      <c r="AK120" s="995" t="s">
        <v>445</v>
      </c>
      <c r="AL120" s="993"/>
      <c r="AM120" s="993"/>
      <c r="AN120" s="993"/>
      <c r="AO120" s="994"/>
      <c r="AP120" s="996" t="s">
        <v>403</v>
      </c>
      <c r="AQ120" s="997"/>
      <c r="AR120" s="997"/>
      <c r="AS120" s="997"/>
      <c r="AT120" s="998"/>
      <c r="AU120" s="1023" t="s">
        <v>469</v>
      </c>
      <c r="AV120" s="1024"/>
      <c r="AW120" s="1024"/>
      <c r="AX120" s="1024"/>
      <c r="AY120" s="1025"/>
      <c r="AZ120" s="974" t="s">
        <v>470</v>
      </c>
      <c r="BA120" s="923"/>
      <c r="BB120" s="923"/>
      <c r="BC120" s="923"/>
      <c r="BD120" s="923"/>
      <c r="BE120" s="923"/>
      <c r="BF120" s="923"/>
      <c r="BG120" s="923"/>
      <c r="BH120" s="923"/>
      <c r="BI120" s="923"/>
      <c r="BJ120" s="923"/>
      <c r="BK120" s="923"/>
      <c r="BL120" s="923"/>
      <c r="BM120" s="923"/>
      <c r="BN120" s="923"/>
      <c r="BO120" s="923"/>
      <c r="BP120" s="924"/>
      <c r="BQ120" s="960">
        <v>10802182</v>
      </c>
      <c r="BR120" s="961"/>
      <c r="BS120" s="961"/>
      <c r="BT120" s="961"/>
      <c r="BU120" s="961"/>
      <c r="BV120" s="961">
        <v>11942628</v>
      </c>
      <c r="BW120" s="961"/>
      <c r="BX120" s="961"/>
      <c r="BY120" s="961"/>
      <c r="BZ120" s="961"/>
      <c r="CA120" s="961">
        <v>13960877</v>
      </c>
      <c r="CB120" s="961"/>
      <c r="CC120" s="961"/>
      <c r="CD120" s="961"/>
      <c r="CE120" s="961"/>
      <c r="CF120" s="975">
        <v>66.900000000000006</v>
      </c>
      <c r="CG120" s="976"/>
      <c r="CH120" s="976"/>
      <c r="CI120" s="976"/>
      <c r="CJ120" s="976"/>
      <c r="CK120" s="1041" t="s">
        <v>471</v>
      </c>
      <c r="CL120" s="1042"/>
      <c r="CM120" s="1042"/>
      <c r="CN120" s="1042"/>
      <c r="CO120" s="1043"/>
      <c r="CP120" s="1049" t="s">
        <v>402</v>
      </c>
      <c r="CQ120" s="1050"/>
      <c r="CR120" s="1050"/>
      <c r="CS120" s="1050"/>
      <c r="CT120" s="1050"/>
      <c r="CU120" s="1050"/>
      <c r="CV120" s="1050"/>
      <c r="CW120" s="1050"/>
      <c r="CX120" s="1050"/>
      <c r="CY120" s="1050"/>
      <c r="CZ120" s="1050"/>
      <c r="DA120" s="1050"/>
      <c r="DB120" s="1050"/>
      <c r="DC120" s="1050"/>
      <c r="DD120" s="1050"/>
      <c r="DE120" s="1050"/>
      <c r="DF120" s="1051"/>
      <c r="DG120" s="960">
        <v>8650262</v>
      </c>
      <c r="DH120" s="961"/>
      <c r="DI120" s="961"/>
      <c r="DJ120" s="961"/>
      <c r="DK120" s="961"/>
      <c r="DL120" s="961">
        <v>7847285</v>
      </c>
      <c r="DM120" s="961"/>
      <c r="DN120" s="961"/>
      <c r="DO120" s="961"/>
      <c r="DP120" s="961"/>
      <c r="DQ120" s="961">
        <v>7047321</v>
      </c>
      <c r="DR120" s="961"/>
      <c r="DS120" s="961"/>
      <c r="DT120" s="961"/>
      <c r="DU120" s="961"/>
      <c r="DV120" s="962">
        <v>33.799999999999997</v>
      </c>
      <c r="DW120" s="962"/>
      <c r="DX120" s="962"/>
      <c r="DY120" s="962"/>
      <c r="DZ120" s="963"/>
    </row>
    <row r="121" spans="1:130" s="226" customFormat="1" ht="26.25" customHeight="1" x14ac:dyDescent="0.15">
      <c r="A121" s="1093"/>
      <c r="B121" s="980"/>
      <c r="C121" s="1001" t="s">
        <v>472</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445</v>
      </c>
      <c r="AB121" s="993"/>
      <c r="AC121" s="993"/>
      <c r="AD121" s="993"/>
      <c r="AE121" s="994"/>
      <c r="AF121" s="995" t="s">
        <v>403</v>
      </c>
      <c r="AG121" s="993"/>
      <c r="AH121" s="993"/>
      <c r="AI121" s="993"/>
      <c r="AJ121" s="994"/>
      <c r="AK121" s="995" t="s">
        <v>403</v>
      </c>
      <c r="AL121" s="993"/>
      <c r="AM121" s="993"/>
      <c r="AN121" s="993"/>
      <c r="AO121" s="994"/>
      <c r="AP121" s="996" t="s">
        <v>403</v>
      </c>
      <c r="AQ121" s="997"/>
      <c r="AR121" s="997"/>
      <c r="AS121" s="997"/>
      <c r="AT121" s="998"/>
      <c r="AU121" s="1026"/>
      <c r="AV121" s="1027"/>
      <c r="AW121" s="1027"/>
      <c r="AX121" s="1027"/>
      <c r="AY121" s="1028"/>
      <c r="AZ121" s="983" t="s">
        <v>473</v>
      </c>
      <c r="BA121" s="984"/>
      <c r="BB121" s="984"/>
      <c r="BC121" s="984"/>
      <c r="BD121" s="984"/>
      <c r="BE121" s="984"/>
      <c r="BF121" s="984"/>
      <c r="BG121" s="984"/>
      <c r="BH121" s="984"/>
      <c r="BI121" s="984"/>
      <c r="BJ121" s="984"/>
      <c r="BK121" s="984"/>
      <c r="BL121" s="984"/>
      <c r="BM121" s="984"/>
      <c r="BN121" s="984"/>
      <c r="BO121" s="984"/>
      <c r="BP121" s="985"/>
      <c r="BQ121" s="953">
        <v>1111143</v>
      </c>
      <c r="BR121" s="954"/>
      <c r="BS121" s="954"/>
      <c r="BT121" s="954"/>
      <c r="BU121" s="954"/>
      <c r="BV121" s="954">
        <v>992265</v>
      </c>
      <c r="BW121" s="954"/>
      <c r="BX121" s="954"/>
      <c r="BY121" s="954"/>
      <c r="BZ121" s="954"/>
      <c r="CA121" s="954">
        <v>874170</v>
      </c>
      <c r="CB121" s="954"/>
      <c r="CC121" s="954"/>
      <c r="CD121" s="954"/>
      <c r="CE121" s="954"/>
      <c r="CF121" s="948">
        <v>4.2</v>
      </c>
      <c r="CG121" s="949"/>
      <c r="CH121" s="949"/>
      <c r="CI121" s="949"/>
      <c r="CJ121" s="949"/>
      <c r="CK121" s="1044"/>
      <c r="CL121" s="1045"/>
      <c r="CM121" s="1045"/>
      <c r="CN121" s="1045"/>
      <c r="CO121" s="1046"/>
      <c r="CP121" s="1054" t="s">
        <v>474</v>
      </c>
      <c r="CQ121" s="1055"/>
      <c r="CR121" s="1055"/>
      <c r="CS121" s="1055"/>
      <c r="CT121" s="1055"/>
      <c r="CU121" s="1055"/>
      <c r="CV121" s="1055"/>
      <c r="CW121" s="1055"/>
      <c r="CX121" s="1055"/>
      <c r="CY121" s="1055"/>
      <c r="CZ121" s="1055"/>
      <c r="DA121" s="1055"/>
      <c r="DB121" s="1055"/>
      <c r="DC121" s="1055"/>
      <c r="DD121" s="1055"/>
      <c r="DE121" s="1055"/>
      <c r="DF121" s="1056"/>
      <c r="DG121" s="953">
        <v>7322884</v>
      </c>
      <c r="DH121" s="954"/>
      <c r="DI121" s="954"/>
      <c r="DJ121" s="954"/>
      <c r="DK121" s="954"/>
      <c r="DL121" s="954">
        <v>6243766</v>
      </c>
      <c r="DM121" s="954"/>
      <c r="DN121" s="954"/>
      <c r="DO121" s="954"/>
      <c r="DP121" s="954"/>
      <c r="DQ121" s="954">
        <v>5148372</v>
      </c>
      <c r="DR121" s="954"/>
      <c r="DS121" s="954"/>
      <c r="DT121" s="954"/>
      <c r="DU121" s="954"/>
      <c r="DV121" s="955">
        <v>24.7</v>
      </c>
      <c r="DW121" s="955"/>
      <c r="DX121" s="955"/>
      <c r="DY121" s="955"/>
      <c r="DZ121" s="956"/>
    </row>
    <row r="122" spans="1:130" s="226" customFormat="1" ht="26.25" customHeight="1" x14ac:dyDescent="0.15">
      <c r="A122" s="1093"/>
      <c r="B122" s="980"/>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445</v>
      </c>
      <c r="AB122" s="993"/>
      <c r="AC122" s="993"/>
      <c r="AD122" s="993"/>
      <c r="AE122" s="994"/>
      <c r="AF122" s="995" t="s">
        <v>403</v>
      </c>
      <c r="AG122" s="993"/>
      <c r="AH122" s="993"/>
      <c r="AI122" s="993"/>
      <c r="AJ122" s="994"/>
      <c r="AK122" s="995" t="s">
        <v>445</v>
      </c>
      <c r="AL122" s="993"/>
      <c r="AM122" s="993"/>
      <c r="AN122" s="993"/>
      <c r="AO122" s="994"/>
      <c r="AP122" s="996" t="s">
        <v>403</v>
      </c>
      <c r="AQ122" s="997"/>
      <c r="AR122" s="997"/>
      <c r="AS122" s="997"/>
      <c r="AT122" s="998"/>
      <c r="AU122" s="1026"/>
      <c r="AV122" s="1027"/>
      <c r="AW122" s="1027"/>
      <c r="AX122" s="1027"/>
      <c r="AY122" s="1028"/>
      <c r="AZ122" s="1008" t="s">
        <v>475</v>
      </c>
      <c r="BA122" s="999"/>
      <c r="BB122" s="999"/>
      <c r="BC122" s="999"/>
      <c r="BD122" s="999"/>
      <c r="BE122" s="999"/>
      <c r="BF122" s="999"/>
      <c r="BG122" s="999"/>
      <c r="BH122" s="999"/>
      <c r="BI122" s="999"/>
      <c r="BJ122" s="999"/>
      <c r="BK122" s="999"/>
      <c r="BL122" s="999"/>
      <c r="BM122" s="999"/>
      <c r="BN122" s="999"/>
      <c r="BO122" s="999"/>
      <c r="BP122" s="1000"/>
      <c r="BQ122" s="1031">
        <v>47788132</v>
      </c>
      <c r="BR122" s="1032"/>
      <c r="BS122" s="1032"/>
      <c r="BT122" s="1032"/>
      <c r="BU122" s="1032"/>
      <c r="BV122" s="1032">
        <v>47343065</v>
      </c>
      <c r="BW122" s="1032"/>
      <c r="BX122" s="1032"/>
      <c r="BY122" s="1032"/>
      <c r="BZ122" s="1032"/>
      <c r="CA122" s="1032">
        <v>47055798</v>
      </c>
      <c r="CB122" s="1032"/>
      <c r="CC122" s="1032"/>
      <c r="CD122" s="1032"/>
      <c r="CE122" s="1032"/>
      <c r="CF122" s="1052">
        <v>225.4</v>
      </c>
      <c r="CG122" s="1053"/>
      <c r="CH122" s="1053"/>
      <c r="CI122" s="1053"/>
      <c r="CJ122" s="1053"/>
      <c r="CK122" s="1044"/>
      <c r="CL122" s="1045"/>
      <c r="CM122" s="1045"/>
      <c r="CN122" s="1045"/>
      <c r="CO122" s="1046"/>
      <c r="CP122" s="1054" t="s">
        <v>476</v>
      </c>
      <c r="CQ122" s="1055"/>
      <c r="CR122" s="1055"/>
      <c r="CS122" s="1055"/>
      <c r="CT122" s="1055"/>
      <c r="CU122" s="1055"/>
      <c r="CV122" s="1055"/>
      <c r="CW122" s="1055"/>
      <c r="CX122" s="1055"/>
      <c r="CY122" s="1055"/>
      <c r="CZ122" s="1055"/>
      <c r="DA122" s="1055"/>
      <c r="DB122" s="1055"/>
      <c r="DC122" s="1055"/>
      <c r="DD122" s="1055"/>
      <c r="DE122" s="1055"/>
      <c r="DF122" s="1056"/>
      <c r="DG122" s="953">
        <v>9807</v>
      </c>
      <c r="DH122" s="954"/>
      <c r="DI122" s="954"/>
      <c r="DJ122" s="954"/>
      <c r="DK122" s="954"/>
      <c r="DL122" s="954">
        <v>350096</v>
      </c>
      <c r="DM122" s="954"/>
      <c r="DN122" s="954"/>
      <c r="DO122" s="954"/>
      <c r="DP122" s="954"/>
      <c r="DQ122" s="954">
        <v>381946</v>
      </c>
      <c r="DR122" s="954"/>
      <c r="DS122" s="954"/>
      <c r="DT122" s="954"/>
      <c r="DU122" s="954"/>
      <c r="DV122" s="955">
        <v>1.8</v>
      </c>
      <c r="DW122" s="955"/>
      <c r="DX122" s="955"/>
      <c r="DY122" s="955"/>
      <c r="DZ122" s="956"/>
    </row>
    <row r="123" spans="1:130" s="226" customFormat="1" ht="26.25" customHeight="1" x14ac:dyDescent="0.15">
      <c r="A123" s="1093"/>
      <c r="B123" s="980"/>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38519</v>
      </c>
      <c r="AB123" s="993"/>
      <c r="AC123" s="993"/>
      <c r="AD123" s="993"/>
      <c r="AE123" s="994"/>
      <c r="AF123" s="995">
        <v>37760</v>
      </c>
      <c r="AG123" s="993"/>
      <c r="AH123" s="993"/>
      <c r="AI123" s="993"/>
      <c r="AJ123" s="994"/>
      <c r="AK123" s="995">
        <v>37001</v>
      </c>
      <c r="AL123" s="993"/>
      <c r="AM123" s="993"/>
      <c r="AN123" s="993"/>
      <c r="AO123" s="994"/>
      <c r="AP123" s="996">
        <v>0.2</v>
      </c>
      <c r="AQ123" s="997"/>
      <c r="AR123" s="997"/>
      <c r="AS123" s="997"/>
      <c r="AT123" s="998"/>
      <c r="AU123" s="1029"/>
      <c r="AV123" s="1030"/>
      <c r="AW123" s="1030"/>
      <c r="AX123" s="1030"/>
      <c r="AY123" s="1030"/>
      <c r="AZ123" s="257" t="s">
        <v>178</v>
      </c>
      <c r="BA123" s="257"/>
      <c r="BB123" s="257"/>
      <c r="BC123" s="257"/>
      <c r="BD123" s="257"/>
      <c r="BE123" s="257"/>
      <c r="BF123" s="257"/>
      <c r="BG123" s="257"/>
      <c r="BH123" s="257"/>
      <c r="BI123" s="257"/>
      <c r="BJ123" s="257"/>
      <c r="BK123" s="257"/>
      <c r="BL123" s="257"/>
      <c r="BM123" s="257"/>
      <c r="BN123" s="257"/>
      <c r="BO123" s="1009" t="s">
        <v>477</v>
      </c>
      <c r="BP123" s="1040"/>
      <c r="BQ123" s="1099">
        <v>59701457</v>
      </c>
      <c r="BR123" s="1100"/>
      <c r="BS123" s="1100"/>
      <c r="BT123" s="1100"/>
      <c r="BU123" s="1100"/>
      <c r="BV123" s="1100">
        <v>60277958</v>
      </c>
      <c r="BW123" s="1100"/>
      <c r="BX123" s="1100"/>
      <c r="BY123" s="1100"/>
      <c r="BZ123" s="1100"/>
      <c r="CA123" s="1100">
        <v>61890845</v>
      </c>
      <c r="CB123" s="1100"/>
      <c r="CC123" s="1100"/>
      <c r="CD123" s="1100"/>
      <c r="CE123" s="1100"/>
      <c r="CF123" s="1033"/>
      <c r="CG123" s="1034"/>
      <c r="CH123" s="1034"/>
      <c r="CI123" s="1034"/>
      <c r="CJ123" s="1035"/>
      <c r="CK123" s="1044"/>
      <c r="CL123" s="1045"/>
      <c r="CM123" s="1045"/>
      <c r="CN123" s="1045"/>
      <c r="CO123" s="1046"/>
      <c r="CP123" s="1054" t="s">
        <v>478</v>
      </c>
      <c r="CQ123" s="1055"/>
      <c r="CR123" s="1055"/>
      <c r="CS123" s="1055"/>
      <c r="CT123" s="1055"/>
      <c r="CU123" s="1055"/>
      <c r="CV123" s="1055"/>
      <c r="CW123" s="1055"/>
      <c r="CX123" s="1055"/>
      <c r="CY123" s="1055"/>
      <c r="CZ123" s="1055"/>
      <c r="DA123" s="1055"/>
      <c r="DB123" s="1055"/>
      <c r="DC123" s="1055"/>
      <c r="DD123" s="1055"/>
      <c r="DE123" s="1055"/>
      <c r="DF123" s="1056"/>
      <c r="DG123" s="992">
        <v>391986</v>
      </c>
      <c r="DH123" s="993"/>
      <c r="DI123" s="993"/>
      <c r="DJ123" s="993"/>
      <c r="DK123" s="994"/>
      <c r="DL123" s="995">
        <v>367729</v>
      </c>
      <c r="DM123" s="993"/>
      <c r="DN123" s="993"/>
      <c r="DO123" s="993"/>
      <c r="DP123" s="994"/>
      <c r="DQ123" s="995">
        <v>342824</v>
      </c>
      <c r="DR123" s="993"/>
      <c r="DS123" s="993"/>
      <c r="DT123" s="993"/>
      <c r="DU123" s="994"/>
      <c r="DV123" s="996">
        <v>1.6</v>
      </c>
      <c r="DW123" s="997"/>
      <c r="DX123" s="997"/>
      <c r="DY123" s="997"/>
      <c r="DZ123" s="998"/>
    </row>
    <row r="124" spans="1:130" s="226" customFormat="1" ht="26.25" customHeight="1" thickBot="1" x14ac:dyDescent="0.2">
      <c r="A124" s="1093"/>
      <c r="B124" s="980"/>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v>22</v>
      </c>
      <c r="AB124" s="993"/>
      <c r="AC124" s="993"/>
      <c r="AD124" s="993"/>
      <c r="AE124" s="994"/>
      <c r="AF124" s="995" t="s">
        <v>479</v>
      </c>
      <c r="AG124" s="993"/>
      <c r="AH124" s="993"/>
      <c r="AI124" s="993"/>
      <c r="AJ124" s="994"/>
      <c r="AK124" s="995" t="s">
        <v>480</v>
      </c>
      <c r="AL124" s="993"/>
      <c r="AM124" s="993"/>
      <c r="AN124" s="993"/>
      <c r="AO124" s="994"/>
      <c r="AP124" s="996" t="s">
        <v>480</v>
      </c>
      <c r="AQ124" s="997"/>
      <c r="AR124" s="997"/>
      <c r="AS124" s="997"/>
      <c r="AT124" s="998"/>
      <c r="AU124" s="1095" t="s">
        <v>481</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t="s">
        <v>480</v>
      </c>
      <c r="BR124" s="1062"/>
      <c r="BS124" s="1062"/>
      <c r="BT124" s="1062"/>
      <c r="BU124" s="1062"/>
      <c r="BV124" s="1062" t="s">
        <v>482</v>
      </c>
      <c r="BW124" s="1062"/>
      <c r="BX124" s="1062"/>
      <c r="BY124" s="1062"/>
      <c r="BZ124" s="1062"/>
      <c r="CA124" s="1062" t="s">
        <v>480</v>
      </c>
      <c r="CB124" s="1062"/>
      <c r="CC124" s="1062"/>
      <c r="CD124" s="1062"/>
      <c r="CE124" s="1062"/>
      <c r="CF124" s="1063"/>
      <c r="CG124" s="1064"/>
      <c r="CH124" s="1064"/>
      <c r="CI124" s="1064"/>
      <c r="CJ124" s="1065"/>
      <c r="CK124" s="1047"/>
      <c r="CL124" s="1047"/>
      <c r="CM124" s="1047"/>
      <c r="CN124" s="1047"/>
      <c r="CO124" s="1048"/>
      <c r="CP124" s="1054" t="s">
        <v>483</v>
      </c>
      <c r="CQ124" s="1055"/>
      <c r="CR124" s="1055"/>
      <c r="CS124" s="1055"/>
      <c r="CT124" s="1055"/>
      <c r="CU124" s="1055"/>
      <c r="CV124" s="1055"/>
      <c r="CW124" s="1055"/>
      <c r="CX124" s="1055"/>
      <c r="CY124" s="1055"/>
      <c r="CZ124" s="1055"/>
      <c r="DA124" s="1055"/>
      <c r="DB124" s="1055"/>
      <c r="DC124" s="1055"/>
      <c r="DD124" s="1055"/>
      <c r="DE124" s="1055"/>
      <c r="DF124" s="1056"/>
      <c r="DG124" s="1039">
        <v>337373</v>
      </c>
      <c r="DH124" s="1018"/>
      <c r="DI124" s="1018"/>
      <c r="DJ124" s="1018"/>
      <c r="DK124" s="1019"/>
      <c r="DL124" s="1017">
        <v>4820</v>
      </c>
      <c r="DM124" s="1018"/>
      <c r="DN124" s="1018"/>
      <c r="DO124" s="1018"/>
      <c r="DP124" s="1019"/>
      <c r="DQ124" s="1017">
        <v>6931</v>
      </c>
      <c r="DR124" s="1018"/>
      <c r="DS124" s="1018"/>
      <c r="DT124" s="1018"/>
      <c r="DU124" s="1019"/>
      <c r="DV124" s="1020">
        <v>0</v>
      </c>
      <c r="DW124" s="1021"/>
      <c r="DX124" s="1021"/>
      <c r="DY124" s="1021"/>
      <c r="DZ124" s="1022"/>
    </row>
    <row r="125" spans="1:130" s="226" customFormat="1" ht="26.25" customHeight="1" x14ac:dyDescent="0.15">
      <c r="A125" s="1093"/>
      <c r="B125" s="980"/>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480</v>
      </c>
      <c r="AB125" s="993"/>
      <c r="AC125" s="993"/>
      <c r="AD125" s="993"/>
      <c r="AE125" s="994"/>
      <c r="AF125" s="995" t="s">
        <v>480</v>
      </c>
      <c r="AG125" s="993"/>
      <c r="AH125" s="993"/>
      <c r="AI125" s="993"/>
      <c r="AJ125" s="994"/>
      <c r="AK125" s="995" t="s">
        <v>230</v>
      </c>
      <c r="AL125" s="993"/>
      <c r="AM125" s="993"/>
      <c r="AN125" s="993"/>
      <c r="AO125" s="994"/>
      <c r="AP125" s="996" t="s">
        <v>480</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484</v>
      </c>
      <c r="CL125" s="1042"/>
      <c r="CM125" s="1042"/>
      <c r="CN125" s="1042"/>
      <c r="CO125" s="1043"/>
      <c r="CP125" s="974" t="s">
        <v>485</v>
      </c>
      <c r="CQ125" s="923"/>
      <c r="CR125" s="923"/>
      <c r="CS125" s="923"/>
      <c r="CT125" s="923"/>
      <c r="CU125" s="923"/>
      <c r="CV125" s="923"/>
      <c r="CW125" s="923"/>
      <c r="CX125" s="923"/>
      <c r="CY125" s="923"/>
      <c r="CZ125" s="923"/>
      <c r="DA125" s="923"/>
      <c r="DB125" s="923"/>
      <c r="DC125" s="923"/>
      <c r="DD125" s="923"/>
      <c r="DE125" s="923"/>
      <c r="DF125" s="924"/>
      <c r="DG125" s="960" t="s">
        <v>482</v>
      </c>
      <c r="DH125" s="961"/>
      <c r="DI125" s="961"/>
      <c r="DJ125" s="961"/>
      <c r="DK125" s="961"/>
      <c r="DL125" s="961" t="s">
        <v>480</v>
      </c>
      <c r="DM125" s="961"/>
      <c r="DN125" s="961"/>
      <c r="DO125" s="961"/>
      <c r="DP125" s="961"/>
      <c r="DQ125" s="961" t="s">
        <v>482</v>
      </c>
      <c r="DR125" s="961"/>
      <c r="DS125" s="961"/>
      <c r="DT125" s="961"/>
      <c r="DU125" s="961"/>
      <c r="DV125" s="962" t="s">
        <v>482</v>
      </c>
      <c r="DW125" s="962"/>
      <c r="DX125" s="962"/>
      <c r="DY125" s="962"/>
      <c r="DZ125" s="963"/>
    </row>
    <row r="126" spans="1:130" s="226" customFormat="1" ht="26.25" customHeight="1" thickBot="1" x14ac:dyDescent="0.2">
      <c r="A126" s="1093"/>
      <c r="B126" s="980"/>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482</v>
      </c>
      <c r="AB126" s="993"/>
      <c r="AC126" s="993"/>
      <c r="AD126" s="993"/>
      <c r="AE126" s="994"/>
      <c r="AF126" s="995" t="s">
        <v>482</v>
      </c>
      <c r="AG126" s="993"/>
      <c r="AH126" s="993"/>
      <c r="AI126" s="993"/>
      <c r="AJ126" s="994"/>
      <c r="AK126" s="995" t="s">
        <v>480</v>
      </c>
      <c r="AL126" s="993"/>
      <c r="AM126" s="993"/>
      <c r="AN126" s="993"/>
      <c r="AO126" s="994"/>
      <c r="AP126" s="996" t="s">
        <v>480</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486</v>
      </c>
      <c r="CQ126" s="984"/>
      <c r="CR126" s="984"/>
      <c r="CS126" s="984"/>
      <c r="CT126" s="984"/>
      <c r="CU126" s="984"/>
      <c r="CV126" s="984"/>
      <c r="CW126" s="984"/>
      <c r="CX126" s="984"/>
      <c r="CY126" s="984"/>
      <c r="CZ126" s="984"/>
      <c r="DA126" s="984"/>
      <c r="DB126" s="984"/>
      <c r="DC126" s="984"/>
      <c r="DD126" s="984"/>
      <c r="DE126" s="984"/>
      <c r="DF126" s="985"/>
      <c r="DG126" s="953">
        <v>32798</v>
      </c>
      <c r="DH126" s="954"/>
      <c r="DI126" s="954"/>
      <c r="DJ126" s="954"/>
      <c r="DK126" s="954"/>
      <c r="DL126" s="954" t="s">
        <v>480</v>
      </c>
      <c r="DM126" s="954"/>
      <c r="DN126" s="954"/>
      <c r="DO126" s="954"/>
      <c r="DP126" s="954"/>
      <c r="DQ126" s="954" t="s">
        <v>480</v>
      </c>
      <c r="DR126" s="954"/>
      <c r="DS126" s="954"/>
      <c r="DT126" s="954"/>
      <c r="DU126" s="954"/>
      <c r="DV126" s="955" t="s">
        <v>230</v>
      </c>
      <c r="DW126" s="955"/>
      <c r="DX126" s="955"/>
      <c r="DY126" s="955"/>
      <c r="DZ126" s="956"/>
    </row>
    <row r="127" spans="1:130" s="226" customFormat="1" ht="26.25" customHeight="1" x14ac:dyDescent="0.15">
      <c r="A127" s="1094"/>
      <c r="B127" s="982"/>
      <c r="C127" s="1036" t="s">
        <v>487</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482</v>
      </c>
      <c r="AB127" s="993"/>
      <c r="AC127" s="993"/>
      <c r="AD127" s="993"/>
      <c r="AE127" s="994"/>
      <c r="AF127" s="995" t="s">
        <v>480</v>
      </c>
      <c r="AG127" s="993"/>
      <c r="AH127" s="993"/>
      <c r="AI127" s="993"/>
      <c r="AJ127" s="994"/>
      <c r="AK127" s="995" t="s">
        <v>482</v>
      </c>
      <c r="AL127" s="993"/>
      <c r="AM127" s="993"/>
      <c r="AN127" s="993"/>
      <c r="AO127" s="994"/>
      <c r="AP127" s="996" t="s">
        <v>482</v>
      </c>
      <c r="AQ127" s="997"/>
      <c r="AR127" s="997"/>
      <c r="AS127" s="997"/>
      <c r="AT127" s="998"/>
      <c r="AU127" s="262"/>
      <c r="AV127" s="262"/>
      <c r="AW127" s="262"/>
      <c r="AX127" s="1066" t="s">
        <v>488</v>
      </c>
      <c r="AY127" s="1067"/>
      <c r="AZ127" s="1067"/>
      <c r="BA127" s="1067"/>
      <c r="BB127" s="1067"/>
      <c r="BC127" s="1067"/>
      <c r="BD127" s="1067"/>
      <c r="BE127" s="1068"/>
      <c r="BF127" s="1069" t="s">
        <v>489</v>
      </c>
      <c r="BG127" s="1067"/>
      <c r="BH127" s="1067"/>
      <c r="BI127" s="1067"/>
      <c r="BJ127" s="1067"/>
      <c r="BK127" s="1067"/>
      <c r="BL127" s="1068"/>
      <c r="BM127" s="1069" t="s">
        <v>490</v>
      </c>
      <c r="BN127" s="1067"/>
      <c r="BO127" s="1067"/>
      <c r="BP127" s="1067"/>
      <c r="BQ127" s="1067"/>
      <c r="BR127" s="1067"/>
      <c r="BS127" s="1068"/>
      <c r="BT127" s="1069" t="s">
        <v>491</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492</v>
      </c>
      <c r="CQ127" s="984"/>
      <c r="CR127" s="984"/>
      <c r="CS127" s="984"/>
      <c r="CT127" s="984"/>
      <c r="CU127" s="984"/>
      <c r="CV127" s="984"/>
      <c r="CW127" s="984"/>
      <c r="CX127" s="984"/>
      <c r="CY127" s="984"/>
      <c r="CZ127" s="984"/>
      <c r="DA127" s="984"/>
      <c r="DB127" s="984"/>
      <c r="DC127" s="984"/>
      <c r="DD127" s="984"/>
      <c r="DE127" s="984"/>
      <c r="DF127" s="985"/>
      <c r="DG127" s="953" t="s">
        <v>482</v>
      </c>
      <c r="DH127" s="954"/>
      <c r="DI127" s="954"/>
      <c r="DJ127" s="954"/>
      <c r="DK127" s="954"/>
      <c r="DL127" s="954" t="s">
        <v>482</v>
      </c>
      <c r="DM127" s="954"/>
      <c r="DN127" s="954"/>
      <c r="DO127" s="954"/>
      <c r="DP127" s="954"/>
      <c r="DQ127" s="954" t="s">
        <v>480</v>
      </c>
      <c r="DR127" s="954"/>
      <c r="DS127" s="954"/>
      <c r="DT127" s="954"/>
      <c r="DU127" s="954"/>
      <c r="DV127" s="955" t="s">
        <v>480</v>
      </c>
      <c r="DW127" s="955"/>
      <c r="DX127" s="955"/>
      <c r="DY127" s="955"/>
      <c r="DZ127" s="956"/>
    </row>
    <row r="128" spans="1:130" s="226" customFormat="1" ht="26.25" customHeight="1" thickBot="1" x14ac:dyDescent="0.2">
      <c r="A128" s="1077" t="s">
        <v>493</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494</v>
      </c>
      <c r="X128" s="1079"/>
      <c r="Y128" s="1079"/>
      <c r="Z128" s="1080"/>
      <c r="AA128" s="1081">
        <v>133049</v>
      </c>
      <c r="AB128" s="1082"/>
      <c r="AC128" s="1082"/>
      <c r="AD128" s="1082"/>
      <c r="AE128" s="1083"/>
      <c r="AF128" s="1084">
        <v>133117</v>
      </c>
      <c r="AG128" s="1082"/>
      <c r="AH128" s="1082"/>
      <c r="AI128" s="1082"/>
      <c r="AJ128" s="1083"/>
      <c r="AK128" s="1084">
        <v>133013</v>
      </c>
      <c r="AL128" s="1082"/>
      <c r="AM128" s="1082"/>
      <c r="AN128" s="1082"/>
      <c r="AO128" s="1083"/>
      <c r="AP128" s="1085"/>
      <c r="AQ128" s="1086"/>
      <c r="AR128" s="1086"/>
      <c r="AS128" s="1086"/>
      <c r="AT128" s="1087"/>
      <c r="AU128" s="262"/>
      <c r="AV128" s="262"/>
      <c r="AW128" s="262"/>
      <c r="AX128" s="922" t="s">
        <v>495</v>
      </c>
      <c r="AY128" s="923"/>
      <c r="AZ128" s="923"/>
      <c r="BA128" s="923"/>
      <c r="BB128" s="923"/>
      <c r="BC128" s="923"/>
      <c r="BD128" s="923"/>
      <c r="BE128" s="924"/>
      <c r="BF128" s="1088" t="s">
        <v>480</v>
      </c>
      <c r="BG128" s="1089"/>
      <c r="BH128" s="1089"/>
      <c r="BI128" s="1089"/>
      <c r="BJ128" s="1089"/>
      <c r="BK128" s="1089"/>
      <c r="BL128" s="1090"/>
      <c r="BM128" s="1088">
        <v>12.01</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496</v>
      </c>
      <c r="CQ128" s="1071"/>
      <c r="CR128" s="1071"/>
      <c r="CS128" s="1071"/>
      <c r="CT128" s="1071"/>
      <c r="CU128" s="1071"/>
      <c r="CV128" s="1071"/>
      <c r="CW128" s="1071"/>
      <c r="CX128" s="1071"/>
      <c r="CY128" s="1071"/>
      <c r="CZ128" s="1071"/>
      <c r="DA128" s="1071"/>
      <c r="DB128" s="1071"/>
      <c r="DC128" s="1071"/>
      <c r="DD128" s="1071"/>
      <c r="DE128" s="1071"/>
      <c r="DF128" s="1072"/>
      <c r="DG128" s="1073">
        <v>8</v>
      </c>
      <c r="DH128" s="1074"/>
      <c r="DI128" s="1074"/>
      <c r="DJ128" s="1074"/>
      <c r="DK128" s="1074"/>
      <c r="DL128" s="1074" t="s">
        <v>482</v>
      </c>
      <c r="DM128" s="1074"/>
      <c r="DN128" s="1074"/>
      <c r="DO128" s="1074"/>
      <c r="DP128" s="1074"/>
      <c r="DQ128" s="1074" t="s">
        <v>482</v>
      </c>
      <c r="DR128" s="1074"/>
      <c r="DS128" s="1074"/>
      <c r="DT128" s="1074"/>
      <c r="DU128" s="1074"/>
      <c r="DV128" s="1075" t="s">
        <v>480</v>
      </c>
      <c r="DW128" s="1075"/>
      <c r="DX128" s="1075"/>
      <c r="DY128" s="1075"/>
      <c r="DZ128" s="1076"/>
    </row>
    <row r="129" spans="1:131" s="226" customFormat="1" ht="26.25" customHeight="1" x14ac:dyDescent="0.15">
      <c r="A129" s="964" t="s">
        <v>100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497</v>
      </c>
      <c r="X129" s="1108"/>
      <c r="Y129" s="1108"/>
      <c r="Z129" s="1109"/>
      <c r="AA129" s="992">
        <v>26950941</v>
      </c>
      <c r="AB129" s="993"/>
      <c r="AC129" s="993"/>
      <c r="AD129" s="993"/>
      <c r="AE129" s="994"/>
      <c r="AF129" s="995">
        <v>26611147</v>
      </c>
      <c r="AG129" s="993"/>
      <c r="AH129" s="993"/>
      <c r="AI129" s="993"/>
      <c r="AJ129" s="994"/>
      <c r="AK129" s="995">
        <v>26102949</v>
      </c>
      <c r="AL129" s="993"/>
      <c r="AM129" s="993"/>
      <c r="AN129" s="993"/>
      <c r="AO129" s="994"/>
      <c r="AP129" s="1110"/>
      <c r="AQ129" s="1111"/>
      <c r="AR129" s="1111"/>
      <c r="AS129" s="1111"/>
      <c r="AT129" s="1112"/>
      <c r="AU129" s="264"/>
      <c r="AV129" s="264"/>
      <c r="AW129" s="264"/>
      <c r="AX129" s="1101" t="s">
        <v>498</v>
      </c>
      <c r="AY129" s="984"/>
      <c r="AZ129" s="984"/>
      <c r="BA129" s="984"/>
      <c r="BB129" s="984"/>
      <c r="BC129" s="984"/>
      <c r="BD129" s="984"/>
      <c r="BE129" s="985"/>
      <c r="BF129" s="1102" t="s">
        <v>482</v>
      </c>
      <c r="BG129" s="1103"/>
      <c r="BH129" s="1103"/>
      <c r="BI129" s="1103"/>
      <c r="BJ129" s="1103"/>
      <c r="BK129" s="1103"/>
      <c r="BL129" s="1104"/>
      <c r="BM129" s="1102">
        <v>17.010000000000002</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4" t="s">
        <v>499</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500</v>
      </c>
      <c r="X130" s="1108"/>
      <c r="Y130" s="1108"/>
      <c r="Z130" s="1109"/>
      <c r="AA130" s="992">
        <v>5159462</v>
      </c>
      <c r="AB130" s="993"/>
      <c r="AC130" s="993"/>
      <c r="AD130" s="993"/>
      <c r="AE130" s="994"/>
      <c r="AF130" s="995">
        <v>5289214</v>
      </c>
      <c r="AG130" s="993"/>
      <c r="AH130" s="993"/>
      <c r="AI130" s="993"/>
      <c r="AJ130" s="994"/>
      <c r="AK130" s="995">
        <v>5222715</v>
      </c>
      <c r="AL130" s="993"/>
      <c r="AM130" s="993"/>
      <c r="AN130" s="993"/>
      <c r="AO130" s="994"/>
      <c r="AP130" s="1110"/>
      <c r="AQ130" s="1111"/>
      <c r="AR130" s="1111"/>
      <c r="AS130" s="1111"/>
      <c r="AT130" s="1112"/>
      <c r="AU130" s="264"/>
      <c r="AV130" s="264"/>
      <c r="AW130" s="264"/>
      <c r="AX130" s="1101" t="s">
        <v>501</v>
      </c>
      <c r="AY130" s="984"/>
      <c r="AZ130" s="984"/>
      <c r="BA130" s="984"/>
      <c r="BB130" s="984"/>
      <c r="BC130" s="984"/>
      <c r="BD130" s="984"/>
      <c r="BE130" s="985"/>
      <c r="BF130" s="1138">
        <v>4.9000000000000004</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502</v>
      </c>
      <c r="X131" s="1146"/>
      <c r="Y131" s="1146"/>
      <c r="Z131" s="1147"/>
      <c r="AA131" s="1039">
        <v>21791479</v>
      </c>
      <c r="AB131" s="1018"/>
      <c r="AC131" s="1018"/>
      <c r="AD131" s="1018"/>
      <c r="AE131" s="1019"/>
      <c r="AF131" s="1017">
        <v>21321933</v>
      </c>
      <c r="AG131" s="1018"/>
      <c r="AH131" s="1018"/>
      <c r="AI131" s="1018"/>
      <c r="AJ131" s="1019"/>
      <c r="AK131" s="1017">
        <v>20880234</v>
      </c>
      <c r="AL131" s="1018"/>
      <c r="AM131" s="1018"/>
      <c r="AN131" s="1018"/>
      <c r="AO131" s="1019"/>
      <c r="AP131" s="1148"/>
      <c r="AQ131" s="1149"/>
      <c r="AR131" s="1149"/>
      <c r="AS131" s="1149"/>
      <c r="AT131" s="1150"/>
      <c r="AU131" s="264"/>
      <c r="AV131" s="264"/>
      <c r="AW131" s="264"/>
      <c r="AX131" s="1120" t="s">
        <v>503</v>
      </c>
      <c r="AY131" s="1071"/>
      <c r="AZ131" s="1071"/>
      <c r="BA131" s="1071"/>
      <c r="BB131" s="1071"/>
      <c r="BC131" s="1071"/>
      <c r="BD131" s="1071"/>
      <c r="BE131" s="1072"/>
      <c r="BF131" s="1121" t="s">
        <v>482</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7" t="s">
        <v>504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505</v>
      </c>
      <c r="W132" s="1131"/>
      <c r="X132" s="1131"/>
      <c r="Y132" s="1131"/>
      <c r="Z132" s="1132"/>
      <c r="AA132" s="1133">
        <v>5.4217843590000001</v>
      </c>
      <c r="AB132" s="1134"/>
      <c r="AC132" s="1134"/>
      <c r="AD132" s="1134"/>
      <c r="AE132" s="1135"/>
      <c r="AF132" s="1136">
        <v>4.666987744</v>
      </c>
      <c r="AG132" s="1134"/>
      <c r="AH132" s="1134"/>
      <c r="AI132" s="1134"/>
      <c r="AJ132" s="1135"/>
      <c r="AK132" s="1136">
        <v>4.7213934479999997</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506</v>
      </c>
      <c r="W133" s="1114"/>
      <c r="X133" s="1114"/>
      <c r="Y133" s="1114"/>
      <c r="Z133" s="1115"/>
      <c r="AA133" s="1116">
        <v>6.8</v>
      </c>
      <c r="AB133" s="1117"/>
      <c r="AC133" s="1117"/>
      <c r="AD133" s="1117"/>
      <c r="AE133" s="1118"/>
      <c r="AF133" s="1116">
        <v>5.6</v>
      </c>
      <c r="AG133" s="1117"/>
      <c r="AH133" s="1117"/>
      <c r="AI133" s="1117"/>
      <c r="AJ133" s="1118"/>
      <c r="AK133" s="1116">
        <v>4.9000000000000004</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HiFdCDl4P5hEqp2cS+DFk2H1JYxROiHNORqB00fHojJDsAgFKNrOzPtqLKg4eYI9BzURRnxvz/FrPRD7uQ2sw==" saltValue="yEmJ2bi0i7Q1aetduPk7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HMFJNi8UAdW9Zumjaus8aFtExBWPI07AzEkodDzoO5EEaesoGFvQexuvc/mftWNjXEK+OZPWrU6d/MEBKzpvg==" saltValue="MTLvJPBsR5Z0RS6+8mRr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eeegqlAglyRsFy0bQ6K7g43tRWuoTPP/0S5bS01l+lkHhhXAYtyNtDobO5nLIxLAP7kdc8zk0jyGjsQXvYmQ==" saltValue="zioqPDbtJ12zWmx03/yD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515</v>
      </c>
      <c r="AL9" s="1157"/>
      <c r="AM9" s="1157"/>
      <c r="AN9" s="1158"/>
      <c r="AO9" s="292">
        <v>5516708</v>
      </c>
      <c r="AP9" s="292">
        <v>71341</v>
      </c>
      <c r="AQ9" s="293">
        <v>72828</v>
      </c>
      <c r="AR9" s="294">
        <v>-2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516</v>
      </c>
      <c r="AL10" s="1157"/>
      <c r="AM10" s="1157"/>
      <c r="AN10" s="1158"/>
      <c r="AO10" s="295">
        <v>201769</v>
      </c>
      <c r="AP10" s="295">
        <v>2609</v>
      </c>
      <c r="AQ10" s="296">
        <v>5865</v>
      </c>
      <c r="AR10" s="297">
        <v>-55.5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517</v>
      </c>
      <c r="AL11" s="1157"/>
      <c r="AM11" s="1157"/>
      <c r="AN11" s="1158"/>
      <c r="AO11" s="295">
        <v>1089085</v>
      </c>
      <c r="AP11" s="295">
        <v>14084</v>
      </c>
      <c r="AQ11" s="296">
        <v>5145</v>
      </c>
      <c r="AR11" s="297">
        <v>173.7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518</v>
      </c>
      <c r="AL12" s="1157"/>
      <c r="AM12" s="1157"/>
      <c r="AN12" s="1158"/>
      <c r="AO12" s="295">
        <v>158900</v>
      </c>
      <c r="AP12" s="295">
        <v>2055</v>
      </c>
      <c r="AQ12" s="296">
        <v>1255</v>
      </c>
      <c r="AR12" s="297">
        <v>63.7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519</v>
      </c>
      <c r="AL13" s="1157"/>
      <c r="AM13" s="1157"/>
      <c r="AN13" s="1158"/>
      <c r="AO13" s="295" t="s">
        <v>520</v>
      </c>
      <c r="AP13" s="295" t="s">
        <v>520</v>
      </c>
      <c r="AQ13" s="296">
        <v>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521</v>
      </c>
      <c r="AL14" s="1157"/>
      <c r="AM14" s="1157"/>
      <c r="AN14" s="1158"/>
      <c r="AO14" s="295">
        <v>326994</v>
      </c>
      <c r="AP14" s="295">
        <v>4229</v>
      </c>
      <c r="AQ14" s="296">
        <v>3026</v>
      </c>
      <c r="AR14" s="297">
        <v>39.799999999999997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522</v>
      </c>
      <c r="AL15" s="1157"/>
      <c r="AM15" s="1157"/>
      <c r="AN15" s="1158"/>
      <c r="AO15" s="295">
        <v>163456</v>
      </c>
      <c r="AP15" s="295">
        <v>2114</v>
      </c>
      <c r="AQ15" s="296">
        <v>1617</v>
      </c>
      <c r="AR15" s="297">
        <v>30.7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523</v>
      </c>
      <c r="AL16" s="1160"/>
      <c r="AM16" s="1160"/>
      <c r="AN16" s="1161"/>
      <c r="AO16" s="295">
        <v>-436771</v>
      </c>
      <c r="AP16" s="295">
        <v>-5648</v>
      </c>
      <c r="AQ16" s="296">
        <v>-6841</v>
      </c>
      <c r="AR16" s="297">
        <v>-17.399999999999999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178</v>
      </c>
      <c r="AL17" s="1160"/>
      <c r="AM17" s="1160"/>
      <c r="AN17" s="1161"/>
      <c r="AO17" s="295">
        <v>7020141</v>
      </c>
      <c r="AP17" s="295">
        <v>90783</v>
      </c>
      <c r="AQ17" s="296">
        <v>82896</v>
      </c>
      <c r="AR17" s="297">
        <v>9.5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528</v>
      </c>
      <c r="AL21" s="1152"/>
      <c r="AM21" s="1152"/>
      <c r="AN21" s="1153"/>
      <c r="AO21" s="307">
        <v>7.05</v>
      </c>
      <c r="AP21" s="308">
        <v>8.3000000000000007</v>
      </c>
      <c r="AQ21" s="309">
        <v>-1.25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529</v>
      </c>
      <c r="AL22" s="1152"/>
      <c r="AM22" s="1152"/>
      <c r="AN22" s="1153"/>
      <c r="AO22" s="312">
        <v>95.1</v>
      </c>
      <c r="AP22" s="313">
        <v>98</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534</v>
      </c>
      <c r="AL32" s="1168"/>
      <c r="AM32" s="1168"/>
      <c r="AN32" s="1169"/>
      <c r="AO32" s="322">
        <v>4680242</v>
      </c>
      <c r="AP32" s="322">
        <v>60524</v>
      </c>
      <c r="AQ32" s="323">
        <v>54128</v>
      </c>
      <c r="AR32" s="324">
        <v>11.8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535</v>
      </c>
      <c r="AL33" s="1168"/>
      <c r="AM33" s="1168"/>
      <c r="AN33" s="1169"/>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536</v>
      </c>
      <c r="AL34" s="1168"/>
      <c r="AM34" s="1168"/>
      <c r="AN34" s="1169"/>
      <c r="AO34" s="322" t="s">
        <v>520</v>
      </c>
      <c r="AP34" s="322" t="s">
        <v>520</v>
      </c>
      <c r="AQ34" s="323">
        <v>36</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537</v>
      </c>
      <c r="AL35" s="1168"/>
      <c r="AM35" s="1168"/>
      <c r="AN35" s="1169"/>
      <c r="AO35" s="322">
        <v>1545965</v>
      </c>
      <c r="AP35" s="322">
        <v>19992</v>
      </c>
      <c r="AQ35" s="323">
        <v>14780</v>
      </c>
      <c r="AR35" s="324">
        <v>35.299999999999997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538</v>
      </c>
      <c r="AL36" s="1168"/>
      <c r="AM36" s="1168"/>
      <c r="AN36" s="1169"/>
      <c r="AO36" s="322">
        <v>78358</v>
      </c>
      <c r="AP36" s="322">
        <v>1013</v>
      </c>
      <c r="AQ36" s="323">
        <v>1208</v>
      </c>
      <c r="AR36" s="324">
        <v>-16.100000000000001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539</v>
      </c>
      <c r="AL37" s="1168"/>
      <c r="AM37" s="1168"/>
      <c r="AN37" s="1169"/>
      <c r="AO37" s="322">
        <v>37001</v>
      </c>
      <c r="AP37" s="322">
        <v>478</v>
      </c>
      <c r="AQ37" s="323">
        <v>884</v>
      </c>
      <c r="AR37" s="324">
        <v>-45.9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540</v>
      </c>
      <c r="AL38" s="1171"/>
      <c r="AM38" s="1171"/>
      <c r="AN38" s="1172"/>
      <c r="AO38" s="325" t="s">
        <v>520</v>
      </c>
      <c r="AP38" s="325" t="s">
        <v>520</v>
      </c>
      <c r="AQ38" s="326">
        <v>2</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541</v>
      </c>
      <c r="AL39" s="1171"/>
      <c r="AM39" s="1171"/>
      <c r="AN39" s="1172"/>
      <c r="AO39" s="322">
        <v>-133013</v>
      </c>
      <c r="AP39" s="322">
        <v>-1720</v>
      </c>
      <c r="AQ39" s="323">
        <v>-4266</v>
      </c>
      <c r="AR39" s="324">
        <v>-59.7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542</v>
      </c>
      <c r="AL40" s="1168"/>
      <c r="AM40" s="1168"/>
      <c r="AN40" s="1169"/>
      <c r="AO40" s="322">
        <v>-5222715</v>
      </c>
      <c r="AP40" s="322">
        <v>-67539</v>
      </c>
      <c r="AQ40" s="323">
        <v>-48487</v>
      </c>
      <c r="AR40" s="324">
        <v>39.299999999999997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290</v>
      </c>
      <c r="AL41" s="1174"/>
      <c r="AM41" s="1174"/>
      <c r="AN41" s="1175"/>
      <c r="AO41" s="322">
        <v>985838</v>
      </c>
      <c r="AP41" s="322">
        <v>12749</v>
      </c>
      <c r="AQ41" s="323">
        <v>18285</v>
      </c>
      <c r="AR41" s="324">
        <v>-30.3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510</v>
      </c>
      <c r="AN49" s="1164" t="s">
        <v>545</v>
      </c>
      <c r="AO49" s="1165"/>
      <c r="AP49" s="1165"/>
      <c r="AQ49" s="1165"/>
      <c r="AR49" s="116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8298005</v>
      </c>
      <c r="AN51" s="344">
        <v>99892</v>
      </c>
      <c r="AO51" s="345">
        <v>105.4</v>
      </c>
      <c r="AP51" s="346">
        <v>63956</v>
      </c>
      <c r="AQ51" s="347">
        <v>25.7</v>
      </c>
      <c r="AR51" s="348">
        <v>79.7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2697544</v>
      </c>
      <c r="AN52" s="352">
        <v>32473</v>
      </c>
      <c r="AO52" s="353">
        <v>78.8</v>
      </c>
      <c r="AP52" s="354">
        <v>29239</v>
      </c>
      <c r="AQ52" s="355">
        <v>8.8000000000000007</v>
      </c>
      <c r="AR52" s="356">
        <v>70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6347444</v>
      </c>
      <c r="AN53" s="344">
        <v>77664</v>
      </c>
      <c r="AO53" s="345">
        <v>-22.3</v>
      </c>
      <c r="AP53" s="346">
        <v>66255</v>
      </c>
      <c r="AQ53" s="347">
        <v>3.6</v>
      </c>
      <c r="AR53" s="348">
        <v>-25.9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2339058</v>
      </c>
      <c r="AN54" s="352">
        <v>28619</v>
      </c>
      <c r="AO54" s="353">
        <v>-11.9</v>
      </c>
      <c r="AP54" s="354">
        <v>31822</v>
      </c>
      <c r="AQ54" s="355">
        <v>8.8000000000000007</v>
      </c>
      <c r="AR54" s="356">
        <v>-20.7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8953444</v>
      </c>
      <c r="AN55" s="344">
        <v>111331</v>
      </c>
      <c r="AO55" s="345">
        <v>43.3</v>
      </c>
      <c r="AP55" s="346">
        <v>92247</v>
      </c>
      <c r="AQ55" s="347">
        <v>39.200000000000003</v>
      </c>
      <c r="AR55" s="348">
        <v>4.0999999999999996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2921089</v>
      </c>
      <c r="AN56" s="352">
        <v>36322</v>
      </c>
      <c r="AO56" s="353">
        <v>26.9</v>
      </c>
      <c r="AP56" s="354">
        <v>37204</v>
      </c>
      <c r="AQ56" s="355">
        <v>16.899999999999999</v>
      </c>
      <c r="AR56" s="356">
        <v>10</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4985533</v>
      </c>
      <c r="AN57" s="344">
        <v>63304</v>
      </c>
      <c r="AO57" s="345">
        <v>-43.1</v>
      </c>
      <c r="AP57" s="346">
        <v>67319</v>
      </c>
      <c r="AQ57" s="347">
        <v>-27</v>
      </c>
      <c r="AR57" s="348">
        <v>-16.100000000000001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1923566</v>
      </c>
      <c r="AN58" s="352">
        <v>24425</v>
      </c>
      <c r="AO58" s="353">
        <v>-32.799999999999997</v>
      </c>
      <c r="AP58" s="354">
        <v>38101</v>
      </c>
      <c r="AQ58" s="355">
        <v>2.4</v>
      </c>
      <c r="AR58" s="356">
        <v>-35.200000000000003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5040711</v>
      </c>
      <c r="AN59" s="344">
        <v>65185</v>
      </c>
      <c r="AO59" s="345">
        <v>3</v>
      </c>
      <c r="AP59" s="346">
        <v>70615</v>
      </c>
      <c r="AQ59" s="347">
        <v>4.9000000000000004</v>
      </c>
      <c r="AR59" s="348">
        <v>-1.9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2718039</v>
      </c>
      <c r="AN60" s="352">
        <v>35149</v>
      </c>
      <c r="AO60" s="353">
        <v>43.9</v>
      </c>
      <c r="AP60" s="354">
        <v>37382</v>
      </c>
      <c r="AQ60" s="355">
        <v>-1.9</v>
      </c>
      <c r="AR60" s="356">
        <v>45.8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6725027</v>
      </c>
      <c r="AN61" s="359">
        <v>83475</v>
      </c>
      <c r="AO61" s="360">
        <v>17.3</v>
      </c>
      <c r="AP61" s="361">
        <v>72078</v>
      </c>
      <c r="AQ61" s="362">
        <v>9.3000000000000007</v>
      </c>
      <c r="AR61" s="348">
        <v>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2519859</v>
      </c>
      <c r="AN62" s="352">
        <v>31398</v>
      </c>
      <c r="AO62" s="353">
        <v>21</v>
      </c>
      <c r="AP62" s="354">
        <v>34750</v>
      </c>
      <c r="AQ62" s="355">
        <v>7</v>
      </c>
      <c r="AR62" s="356">
        <v>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CkVfNBaFHCat7xLca6ub812pXiDXbbtd9qYpkP38P4p6dWD1y39WPcqd5Kv8SpogJEGCxQ+Rgnf0W6seEtHfg==" saltValue="bvzO4xjXGI/2ERS7/KP7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BVpKoz+Q58TEn+K5d+x54gkTI/IJPtTLvfsaY3kl3+WJ23a7ecscJTZOX/YI7YBR5/Ca3kYf3DOkNp8ZQWQ==" saltValue="Z7wYXOdqjurpeqebTibo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2bSQyZTcdKPWzkjaZoTbYfq8dY1eRhTioEPKPh50pEsWLQA0y9vCMsnZQ7VxCYIVVsPaSR/oGYnHiOVnmV+jg==" saltValue="z0QX27BTBgqv7ALRxnQN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6" t="s">
        <v>3</v>
      </c>
      <c r="D47" s="1176"/>
      <c r="E47" s="1177"/>
      <c r="F47" s="11">
        <v>18.489999999999998</v>
      </c>
      <c r="G47" s="12">
        <v>22.24</v>
      </c>
      <c r="H47" s="12">
        <v>26.46</v>
      </c>
      <c r="I47" s="12">
        <v>26.85</v>
      </c>
      <c r="J47" s="13">
        <v>27.43</v>
      </c>
    </row>
    <row r="48" spans="2:10" ht="57.75" customHeight="1" x14ac:dyDescent="0.15">
      <c r="B48" s="14"/>
      <c r="C48" s="1178" t="s">
        <v>4</v>
      </c>
      <c r="D48" s="1178"/>
      <c r="E48" s="1179"/>
      <c r="F48" s="15">
        <v>2.0699999999999998</v>
      </c>
      <c r="G48" s="16">
        <v>2.2599999999999998</v>
      </c>
      <c r="H48" s="16">
        <v>2.85</v>
      </c>
      <c r="I48" s="16">
        <v>2.9</v>
      </c>
      <c r="J48" s="17">
        <v>3.03</v>
      </c>
    </row>
    <row r="49" spans="2:10" ht="57.75" customHeight="1" thickBot="1" x14ac:dyDescent="0.2">
      <c r="B49" s="18"/>
      <c r="C49" s="1180" t="s">
        <v>5</v>
      </c>
      <c r="D49" s="1180"/>
      <c r="E49" s="1181"/>
      <c r="F49" s="19">
        <v>4.29</v>
      </c>
      <c r="G49" s="20">
        <v>7.19</v>
      </c>
      <c r="H49" s="20">
        <v>8.17</v>
      </c>
      <c r="I49" s="20">
        <v>2.5099999999999998</v>
      </c>
      <c r="J49" s="21">
        <v>2.2000000000000002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ftPr+CtKsac69jm2NENf8ZkKM929GmVmW1GS2w6cIOzdwv5YA2YziFzQrCa8XA7nrFeqVvRQb2GiIg5SjsfRw==" saltValue="f7VzOj4WzK9QRt/EXjx5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5010115</cp:lastModifiedBy>
  <cp:lastPrinted>2019-03-19T04:19:49Z</cp:lastPrinted>
  <dcterms:created xsi:type="dcterms:W3CDTF">2019-02-14T04:34:45Z</dcterms:created>
  <dcterms:modified xsi:type="dcterms:W3CDTF">2019-03-19T04:19:51Z</dcterms:modified>
  <cp:category/>
</cp:coreProperties>
</file>